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08" windowWidth="7632" windowHeight="10296" tabRatio="868" activeTab="1"/>
  </bookViews>
  <sheets>
    <sheet name="пол+прог" sheetId="1" r:id="rId1"/>
    <sheet name="Прог-ОБЩО" sheetId="2" r:id="rId2"/>
    <sheet name="Прог 1" sheetId="3" r:id="rId3"/>
    <sheet name="Прог 2" sheetId="4" r:id="rId4"/>
    <sheet name="Прог 3" sheetId="5" r:id="rId5"/>
    <sheet name="Прог 4" sheetId="6" r:id="rId6"/>
    <sheet name="Прог 5" sheetId="7" r:id="rId7"/>
    <sheet name="Прог 6" sheetId="8" r:id="rId8"/>
    <sheet name="Прог 7" sheetId="9" r:id="rId9"/>
    <sheet name="Прог 8" sheetId="10" r:id="rId10"/>
    <sheet name="Прог 9" sheetId="11" r:id="rId11"/>
  </sheets>
  <definedNames/>
  <calcPr fullCalcOnLoad="1"/>
</workbook>
</file>

<file path=xl/sharedStrings.xml><?xml version="1.0" encoding="utf-8"?>
<sst xmlns="http://schemas.openxmlformats.org/spreadsheetml/2006/main" count="466" uniqueCount="83">
  <si>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</si>
  <si>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</si>
  <si>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</si>
  <si>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</si>
  <si>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</si>
  <si>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</si>
  <si>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</si>
  <si>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</si>
  <si>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</si>
  <si>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</si>
  <si>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</si>
  <si>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</si>
  <si>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</si>
  <si>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</si>
  <si>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</si>
  <si>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</si>
  <si>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</si>
  <si>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</si>
  <si>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</si>
  <si>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</si>
  <si>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</si>
  <si>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</si>
  <si>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</si>
  <si>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</si>
  <si>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</si>
  <si>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</si>
  <si>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</si>
  <si>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</si>
  <si>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</si>
  <si>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</si>
  <si>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</si>
  <si>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>0300.01.01</t>
    </r>
    <r>
      <rPr>
        <b/>
        <sz val="10"/>
        <color indexed="8"/>
        <rFont val="Times New Roman"/>
        <family val="1"/>
      </rPr>
      <t>- Бюджетна програма „Министерски съвет и организация на дейността му“</t>
    </r>
  </si>
  <si>
    <r>
      <t>0300.01.02</t>
    </r>
    <r>
      <rPr>
        <b/>
        <sz val="10"/>
        <color indexed="8"/>
        <rFont val="Times New Roman"/>
        <family val="1"/>
      </rPr>
      <t xml:space="preserve"> - Бюджетна програма „Координация и мониторинг на хоризонтални политики“</t>
    </r>
  </si>
  <si>
    <r>
      <t>0300.02.01</t>
    </r>
    <r>
      <rPr>
        <b/>
        <sz val="10"/>
        <color indexed="8"/>
        <rFont val="Times New Roman"/>
        <family val="1"/>
      </rPr>
      <t xml:space="preserve"> - Бюджетна програма „Координация при управление на средствата от ЕС“</t>
    </r>
  </si>
  <si>
    <r>
      <t>0300.03.01</t>
    </r>
    <r>
      <rPr>
        <b/>
        <sz val="10"/>
        <color indexed="8"/>
        <rFont val="Times New Roman"/>
        <family val="1"/>
      </rPr>
      <t xml:space="preserve"> - Бюджетна програма „Осъществяване на държавната политика на областно ниво“</t>
    </r>
  </si>
  <si>
    <t xml:space="preserve">Комуникационна стратегия на Република България </t>
  </si>
  <si>
    <t>Изработване на кадастрални планове по § 4 от ПЗР на Закона за собствеността и ползването на земеделските земи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</si>
  <si>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</si>
  <si>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</si>
  <si>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Субсидии за вероизповеданията, регистрирани по Закона за вероизповеданията</t>
  </si>
  <si>
    <t xml:space="preserve">Обезщетения по Закона за политическа и гражданска реабилитация на репресирани лица </t>
  </si>
  <si>
    <t xml:space="preserve">Дневни разходи на граждани на трети страни в процедура по международна закрила </t>
  </si>
  <si>
    <t>Реконструкция и изграждане на ВиК обекти и съоръжения</t>
  </si>
  <si>
    <t>Програми за временна заетост</t>
  </si>
  <si>
    <t>Предотвратяване, овладяване и преодоляване на последиците от бедствия</t>
  </si>
  <si>
    <r>
      <t>0300.04.01</t>
    </r>
    <r>
      <rPr>
        <b/>
        <sz val="10"/>
        <color indexed="8"/>
        <rFont val="Times New Roman"/>
        <family val="1"/>
      </rPr>
      <t xml:space="preserve"> - Бюджетна програма „Вероизповедания“</t>
    </r>
  </si>
  <si>
    <r>
      <t>0300.05.01</t>
    </r>
    <r>
      <rPr>
        <b/>
        <sz val="10"/>
        <color indexed="8"/>
        <rFont val="Times New Roman"/>
        <family val="1"/>
      </rPr>
      <t xml:space="preserve"> - Бюджетна програма „Национален архивен фонд“</t>
    </r>
  </si>
  <si>
    <r>
      <t>0300.06.00</t>
    </r>
    <r>
      <rPr>
        <b/>
        <sz val="10"/>
        <color indexed="8"/>
        <rFont val="Times New Roman"/>
        <family val="1"/>
      </rPr>
      <t xml:space="preserve"> - Бюджетна програма „Администрация“</t>
    </r>
  </si>
  <si>
    <r>
      <t>0300.07.01</t>
    </r>
    <r>
      <rPr>
        <b/>
        <sz val="10"/>
        <color indexed="8"/>
        <rFont val="Times New Roman"/>
        <family val="1"/>
      </rPr>
      <t xml:space="preserve"> - Бюджетна програма „Други дейности и услуги“</t>
    </r>
  </si>
  <si>
    <r>
      <t>0300.07.02</t>
    </r>
    <r>
      <rPr>
        <b/>
        <sz val="10"/>
        <color indexed="8"/>
        <rFont val="Times New Roman"/>
        <family val="1"/>
      </rPr>
      <t xml:space="preserve"> - Бюджетна програма „Убежище и бежанци“</t>
    </r>
  </si>
  <si>
    <t>0300.01.01</t>
  </si>
  <si>
    <t>Бюджетна програма „Министерски съвет и организация на дейността му“</t>
  </si>
  <si>
    <t>0300.01.00</t>
  </si>
  <si>
    <t>Област „Осигуряване дейността и организацията на работата на Министерския съвет“</t>
  </si>
  <si>
    <t>0300.01.02</t>
  </si>
  <si>
    <t>Бюджетна програма „Координация и мониторинг на хоризонтални политики“</t>
  </si>
  <si>
    <t>0300.02.01</t>
  </si>
  <si>
    <t>Бюджетна програма „Координация при управление на средствата от ЕС“</t>
  </si>
  <si>
    <t>0300.02.00</t>
  </si>
  <si>
    <t>Политика в областта на управлението на средствата от ЕС</t>
  </si>
  <si>
    <t>0300.03.01</t>
  </si>
  <si>
    <t>Бюджетна програма „Осъществяване на държавната политика на областно ниво“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</si>
  <si>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</si>
  <si>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</si>
  <si>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0300.04.01</t>
  </si>
  <si>
    <t>Бюджетна програма „Вероизповедания“</t>
  </si>
  <si>
    <t>0300.04.00</t>
  </si>
  <si>
    <t>Политика в областта на правото на вероизповедание</t>
  </si>
  <si>
    <t>0300.05.01</t>
  </si>
  <si>
    <t>Бюджетна програма „Национален архивен фонд“</t>
  </si>
  <si>
    <t>0300.05.00</t>
  </si>
  <si>
    <t>Политика в областта на архивното дело</t>
  </si>
  <si>
    <t>0300.06.00</t>
  </si>
  <si>
    <t>0300.07.01</t>
  </si>
  <si>
    <t>Бюджетна програма „Други дейности и услуги“</t>
  </si>
  <si>
    <t>0300.07.00</t>
  </si>
  <si>
    <t>Други бюджетни програми</t>
  </si>
  <si>
    <t>0300.07.02</t>
  </si>
  <si>
    <t>Бюджетна програма „Убежище и бежанци“</t>
  </si>
  <si>
    <t>към 30.09.2020 г.</t>
  </si>
  <si>
    <t>Извънгаранционно поддържане на временното възпрепятстващо съоръжение и прилежащия път по българо-турската граница</t>
  </si>
  <si>
    <t>на МИНИСТЕРСКИЯ СЪВЕТ към 30.09.2020 г.</t>
  </si>
  <si>
    <t>Общо разходи по бюджетните програми на МИНИСТЕРСКИЯ СЪВЕТ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</si>
</sst>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 inden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5" fillId="32" borderId="11" xfId="0" applyFont="1" applyFill="1" applyBorder="1" applyAlignment="1">
      <alignment horizontal="center" vertical="center" wrapText="1"/>
    </xf>
    <xf numFmtId="0" fontId="45" fillId="32" borderId="13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left" vertical="center" wrapText="1"/>
    </xf>
    <xf numFmtId="3" fontId="43" fillId="32" borderId="13" xfId="0" applyNumberFormat="1" applyFont="1" applyFill="1" applyBorder="1" applyAlignment="1">
      <alignment horizontal="right" vertical="center" wrapText="1"/>
    </xf>
    <xf numFmtId="3" fontId="43" fillId="34" borderId="13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1" xfId="0" applyFont="1" applyBorder="1" applyAlignment="1" quotePrefix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horizontal="left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0" fontId="45" fillId="0" borderId="17" xfId="0" applyFont="1" applyBorder="1" applyAlignment="1" quotePrefix="1">
      <alignment horizontal="justify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H37"/>
  <sheetViews>
    <sheetView zoomScalePageLayoutView="0" workbookViewId="0" topLeftCell="A1">
      <selection activeCell="A5" sqref="A5:H5"/>
    </sheetView>
  </sheetViews>
  <sheetFormatPr defaultColWidth="9.33203125" defaultRowHeight="12.75"/>
  <cols>
    <col min="1" max="1" width="15" style="0" customWidth="1"/>
    <col min="2" max="2" width="40" style="0" customWidth="1"/>
    <col min="3" max="8" width="16.83203125" style="0" customWidth="1"/>
  </cols>
  <sheetData>
    <row r="3" spans="1:8" ht="42" customHeight="1">
      <c r="A3" s="41" t="s">
        <v>14</v>
      </c>
      <c r="B3" s="41"/>
      <c r="C3" s="41"/>
      <c r="D3" s="41"/>
      <c r="E3" s="41"/>
      <c r="F3" s="41"/>
      <c r="G3" s="41"/>
      <c r="H3" s="41"/>
    </row>
    <row r="4" spans="1:8" ht="15">
      <c r="A4" s="42" t="s">
        <v>81</v>
      </c>
      <c r="B4" s="42"/>
      <c r="C4" s="42"/>
      <c r="D4" s="42"/>
      <c r="E4" s="42"/>
      <c r="F4" s="42"/>
      <c r="G4" s="42"/>
      <c r="H4" s="42"/>
    </row>
    <row r="5" spans="1:8" ht="12.75">
      <c r="A5" s="43" t="s">
        <v>19</v>
      </c>
      <c r="B5" s="44"/>
      <c r="C5" s="44"/>
      <c r="D5" s="44"/>
      <c r="E5" s="44"/>
      <c r="F5" s="44"/>
      <c r="G5" s="44"/>
      <c r="H5" s="44"/>
    </row>
    <row r="6" ht="15">
      <c r="A6" s="9"/>
    </row>
    <row r="7" spans="1:8" ht="15">
      <c r="A7" s="42" t="s">
        <v>29</v>
      </c>
      <c r="B7" s="42"/>
      <c r="C7" s="42"/>
      <c r="D7" s="42"/>
      <c r="E7" s="42"/>
      <c r="F7" s="42"/>
      <c r="G7" s="42"/>
      <c r="H7" s="42"/>
    </row>
    <row r="8" spans="1:8" ht="15">
      <c r="A8" s="42" t="s">
        <v>79</v>
      </c>
      <c r="B8" s="42"/>
      <c r="C8" s="42"/>
      <c r="D8" s="42"/>
      <c r="E8" s="42"/>
      <c r="F8" s="42"/>
      <c r="G8" s="42"/>
      <c r="H8" s="42"/>
    </row>
    <row r="9" spans="1:8" ht="12.75">
      <c r="A9" s="44" t="s">
        <v>20</v>
      </c>
      <c r="B9" s="44"/>
      <c r="C9" s="44"/>
      <c r="D9" s="44"/>
      <c r="E9" s="44"/>
      <c r="F9" s="44"/>
      <c r="G9" s="44"/>
      <c r="H9" s="44"/>
    </row>
    <row r="10" spans="1:8" ht="13.5" thickBot="1">
      <c r="A10" s="10" t="s">
        <v>3</v>
      </c>
      <c r="H10" s="16" t="s">
        <v>3</v>
      </c>
    </row>
    <row r="11" spans="1:8" ht="12.75" customHeight="1">
      <c r="A11" s="38" t="s">
        <v>15</v>
      </c>
      <c r="B11" s="38" t="s">
        <v>30</v>
      </c>
      <c r="C11" s="38" t="s">
        <v>21</v>
      </c>
      <c r="D11" s="45" t="s">
        <v>22</v>
      </c>
      <c r="E11" s="11" t="s">
        <v>4</v>
      </c>
      <c r="F11" s="11" t="s">
        <v>4</v>
      </c>
      <c r="G11" s="11" t="s">
        <v>4</v>
      </c>
      <c r="H11" s="11" t="s">
        <v>4</v>
      </c>
    </row>
    <row r="12" spans="1:8" ht="12.75">
      <c r="A12" s="39"/>
      <c r="B12" s="39"/>
      <c r="C12" s="39"/>
      <c r="D12" s="4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>
      <c r="A13" s="40"/>
      <c r="B13" s="40"/>
      <c r="C13" s="40"/>
      <c r="D13" s="47"/>
      <c r="E13" s="15" t="s">
        <v>23</v>
      </c>
      <c r="F13" s="5" t="s">
        <v>24</v>
      </c>
      <c r="G13" s="5" t="s">
        <v>25</v>
      </c>
      <c r="H13" s="5" t="s">
        <v>26</v>
      </c>
    </row>
    <row r="14" spans="1:8" s="25" customFormat="1" ht="39.75" thickBot="1">
      <c r="A14" s="26" t="s">
        <v>52</v>
      </c>
      <c r="B14" s="27" t="s">
        <v>53</v>
      </c>
      <c r="C14" s="31">
        <f aca="true" t="shared" si="0" ref="C14:H14">+C15+C16</f>
        <v>12931100</v>
      </c>
      <c r="D14" s="31">
        <f t="shared" si="0"/>
        <v>12740660</v>
      </c>
      <c r="E14" s="31">
        <f t="shared" si="0"/>
        <v>2953437</v>
      </c>
      <c r="F14" s="31">
        <f t="shared" si="0"/>
        <v>5114088</v>
      </c>
      <c r="G14" s="31">
        <f t="shared" si="0"/>
        <v>8076124</v>
      </c>
      <c r="H14" s="31">
        <f t="shared" si="0"/>
        <v>0</v>
      </c>
    </row>
    <row r="15" spans="1:8" ht="27" thickBot="1">
      <c r="A15" s="14" t="s">
        <v>50</v>
      </c>
      <c r="B15" s="28" t="s">
        <v>51</v>
      </c>
      <c r="C15" s="23">
        <f>+'Прог 1'!B34</f>
        <v>8207200</v>
      </c>
      <c r="D15" s="23">
        <f>+'Прог 1'!C34</f>
        <v>8016760</v>
      </c>
      <c r="E15" s="23">
        <f>+'Прог 1'!D34</f>
        <v>1812877</v>
      </c>
      <c r="F15" s="23">
        <f>+'Прог 1'!E34</f>
        <v>3102352</v>
      </c>
      <c r="G15" s="23">
        <f>+'Прог 1'!F34</f>
        <v>4909676</v>
      </c>
      <c r="H15" s="23">
        <f>+'Прог 1'!G34</f>
        <v>0</v>
      </c>
    </row>
    <row r="16" spans="1:8" ht="27" thickBot="1">
      <c r="A16" s="14" t="s">
        <v>54</v>
      </c>
      <c r="B16" s="28" t="s">
        <v>55</v>
      </c>
      <c r="C16" s="23">
        <f>+'Прог 2'!B34</f>
        <v>4723900</v>
      </c>
      <c r="D16" s="23">
        <f>+'Прог 2'!C34</f>
        <v>4723900</v>
      </c>
      <c r="E16" s="23">
        <f>+'Прог 2'!D34</f>
        <v>1140560</v>
      </c>
      <c r="F16" s="23">
        <f>+'Прог 2'!E34</f>
        <v>2011736</v>
      </c>
      <c r="G16" s="23">
        <f>+'Прог 2'!F34</f>
        <v>3166448</v>
      </c>
      <c r="H16" s="23">
        <f>+'Прог 2'!G34</f>
        <v>0</v>
      </c>
    </row>
    <row r="17" spans="1:8" s="25" customFormat="1" ht="27" thickBot="1">
      <c r="A17" s="26" t="s">
        <v>58</v>
      </c>
      <c r="B17" s="27" t="s">
        <v>59</v>
      </c>
      <c r="C17" s="31">
        <f aca="true" t="shared" si="1" ref="C17:H17">+C18</f>
        <v>467000</v>
      </c>
      <c r="D17" s="31">
        <f t="shared" si="1"/>
        <v>467000</v>
      </c>
      <c r="E17" s="31">
        <f t="shared" si="1"/>
        <v>109648</v>
      </c>
      <c r="F17" s="31">
        <f t="shared" si="1"/>
        <v>212593</v>
      </c>
      <c r="G17" s="31">
        <f t="shared" si="1"/>
        <v>346507</v>
      </c>
      <c r="H17" s="31">
        <f t="shared" si="1"/>
        <v>0</v>
      </c>
    </row>
    <row r="18" spans="1:8" ht="27" thickBot="1">
      <c r="A18" s="14" t="s">
        <v>56</v>
      </c>
      <c r="B18" s="28" t="s">
        <v>57</v>
      </c>
      <c r="C18" s="23">
        <f>+'Прог 3'!B34</f>
        <v>467000</v>
      </c>
      <c r="D18" s="23">
        <f>+'Прог 3'!C34</f>
        <v>467000</v>
      </c>
      <c r="E18" s="23">
        <f>+'Прог 3'!D34</f>
        <v>109648</v>
      </c>
      <c r="F18" s="23">
        <f>+'Прог 3'!E34</f>
        <v>212593</v>
      </c>
      <c r="G18" s="23">
        <f>+'Прог 3'!F34</f>
        <v>346507</v>
      </c>
      <c r="H18" s="23">
        <f>+'Прог 3'!G34</f>
        <v>0</v>
      </c>
    </row>
    <row r="19" spans="1:8" s="25" customFormat="1" ht="39.75" thickBot="1">
      <c r="A19" s="26" t="s">
        <v>62</v>
      </c>
      <c r="B19" s="27" t="s">
        <v>63</v>
      </c>
      <c r="C19" s="31">
        <f aca="true" t="shared" si="2" ref="C19:H19">+C20</f>
        <v>29063400</v>
      </c>
      <c r="D19" s="31">
        <f t="shared" si="2"/>
        <v>58528621</v>
      </c>
      <c r="E19" s="31">
        <f t="shared" si="2"/>
        <v>13763604</v>
      </c>
      <c r="F19" s="31">
        <f t="shared" si="2"/>
        <v>21871001</v>
      </c>
      <c r="G19" s="31">
        <f t="shared" si="2"/>
        <v>28856348</v>
      </c>
      <c r="H19" s="31">
        <f t="shared" si="2"/>
        <v>0</v>
      </c>
    </row>
    <row r="20" spans="1:8" ht="27" thickBot="1">
      <c r="A20" s="14" t="s">
        <v>60</v>
      </c>
      <c r="B20" s="28" t="s">
        <v>61</v>
      </c>
      <c r="C20" s="23">
        <f>+'Прог 4'!B34</f>
        <v>29063400</v>
      </c>
      <c r="D20" s="23">
        <f>+'Прог 4'!C34</f>
        <v>58528621</v>
      </c>
      <c r="E20" s="23">
        <f>+'Прог 4'!D34</f>
        <v>13763604</v>
      </c>
      <c r="F20" s="23">
        <f>+'Прог 4'!E34</f>
        <v>21871001</v>
      </c>
      <c r="G20" s="23">
        <f>+'Прог 4'!F34</f>
        <v>28856348</v>
      </c>
      <c r="H20" s="23">
        <f>+'Прог 4'!G34</f>
        <v>0</v>
      </c>
    </row>
    <row r="21" spans="1:8" s="25" customFormat="1" ht="27" thickBot="1">
      <c r="A21" s="26" t="s">
        <v>66</v>
      </c>
      <c r="B21" s="27" t="s">
        <v>67</v>
      </c>
      <c r="C21" s="31">
        <f aca="true" t="shared" si="3" ref="C21:H21">+C22</f>
        <v>33587200</v>
      </c>
      <c r="D21" s="31">
        <f t="shared" si="3"/>
        <v>39321200</v>
      </c>
      <c r="E21" s="31">
        <f t="shared" si="3"/>
        <v>8878269</v>
      </c>
      <c r="F21" s="31">
        <f t="shared" si="3"/>
        <v>19218846</v>
      </c>
      <c r="G21" s="31">
        <f t="shared" si="3"/>
        <v>30855317</v>
      </c>
      <c r="H21" s="31">
        <f t="shared" si="3"/>
        <v>0</v>
      </c>
    </row>
    <row r="22" spans="1:8" ht="21" customHeight="1" thickBot="1">
      <c r="A22" s="14" t="s">
        <v>64</v>
      </c>
      <c r="B22" s="28" t="s">
        <v>65</v>
      </c>
      <c r="C22" s="23">
        <f>+'Прог 5'!B34</f>
        <v>33587200</v>
      </c>
      <c r="D22" s="23">
        <f>+'Прог 5'!C34</f>
        <v>39321200</v>
      </c>
      <c r="E22" s="23">
        <f>+'Прог 5'!D34</f>
        <v>8878269</v>
      </c>
      <c r="F22" s="23">
        <f>+'Прог 5'!E34</f>
        <v>19218846</v>
      </c>
      <c r="G22" s="23">
        <f>+'Прог 5'!F34</f>
        <v>30855317</v>
      </c>
      <c r="H22" s="23">
        <f>+'Прог 5'!G34</f>
        <v>0</v>
      </c>
    </row>
    <row r="23" spans="1:8" s="25" customFormat="1" ht="25.5" customHeight="1" thickBot="1">
      <c r="A23" s="26" t="s">
        <v>70</v>
      </c>
      <c r="B23" s="27" t="s">
        <v>71</v>
      </c>
      <c r="C23" s="31">
        <f aca="true" t="shared" si="4" ref="C23:H23">+C24</f>
        <v>7776800</v>
      </c>
      <c r="D23" s="31">
        <f t="shared" si="4"/>
        <v>7788949</v>
      </c>
      <c r="E23" s="31">
        <f t="shared" si="4"/>
        <v>1850683</v>
      </c>
      <c r="F23" s="31">
        <f t="shared" si="4"/>
        <v>3728257</v>
      </c>
      <c r="G23" s="31">
        <f t="shared" si="4"/>
        <v>5655285</v>
      </c>
      <c r="H23" s="31">
        <f t="shared" si="4"/>
        <v>0</v>
      </c>
    </row>
    <row r="24" spans="1:8" ht="13.5" thickBot="1">
      <c r="A24" s="14" t="s">
        <v>68</v>
      </c>
      <c r="B24" s="28" t="s">
        <v>69</v>
      </c>
      <c r="C24" s="23">
        <f>+'Прог 6'!B34</f>
        <v>7776800</v>
      </c>
      <c r="D24" s="23">
        <f>+'Прог 6'!C34</f>
        <v>7788949</v>
      </c>
      <c r="E24" s="23">
        <f>+'Прог 6'!D34</f>
        <v>1850683</v>
      </c>
      <c r="F24" s="23">
        <f>+'Прог 6'!E34</f>
        <v>3728257</v>
      </c>
      <c r="G24" s="23">
        <f>+'Прог 6'!F34</f>
        <v>5655285</v>
      </c>
      <c r="H24" s="23">
        <f>+'Прог 6'!G34</f>
        <v>0</v>
      </c>
    </row>
    <row r="25" spans="1:8" s="25" customFormat="1" ht="25.5" customHeight="1" thickBot="1">
      <c r="A25" s="26" t="s">
        <v>72</v>
      </c>
      <c r="B25" s="27" t="s">
        <v>16</v>
      </c>
      <c r="C25" s="31">
        <f>+'Прог 7'!B34</f>
        <v>11273700</v>
      </c>
      <c r="D25" s="31">
        <f>+'Прог 7'!C34</f>
        <v>10668701</v>
      </c>
      <c r="E25" s="31">
        <f>+'Прог 7'!D34</f>
        <v>1961691</v>
      </c>
      <c r="F25" s="31">
        <f>+'Прог 7'!E34</f>
        <v>3764627</v>
      </c>
      <c r="G25" s="31">
        <f>+'Прог 7'!F34</f>
        <v>5558639</v>
      </c>
      <c r="H25" s="31">
        <f>+'Прог 7'!G34</f>
        <v>0</v>
      </c>
    </row>
    <row r="26" spans="1:8" s="25" customFormat="1" ht="25.5" customHeight="1" thickBot="1">
      <c r="A26" s="26" t="s">
        <v>75</v>
      </c>
      <c r="B26" s="27" t="s">
        <v>76</v>
      </c>
      <c r="C26" s="31">
        <f aca="true" t="shared" si="5" ref="C26:H26">+C27+C28</f>
        <v>23631000</v>
      </c>
      <c r="D26" s="31">
        <f t="shared" si="5"/>
        <v>24298665</v>
      </c>
      <c r="E26" s="31">
        <f t="shared" si="5"/>
        <v>4746861</v>
      </c>
      <c r="F26" s="31">
        <f t="shared" si="5"/>
        <v>8753518</v>
      </c>
      <c r="G26" s="31">
        <f t="shared" si="5"/>
        <v>15063090</v>
      </c>
      <c r="H26" s="31">
        <f t="shared" si="5"/>
        <v>0</v>
      </c>
    </row>
    <row r="27" spans="1:8" ht="13.5" thickBot="1">
      <c r="A27" s="14" t="s">
        <v>73</v>
      </c>
      <c r="B27" s="28" t="s">
        <v>74</v>
      </c>
      <c r="C27" s="23">
        <f>+'Прог 8'!B34</f>
        <v>14189700</v>
      </c>
      <c r="D27" s="23">
        <f>+'Прог 8'!C34</f>
        <v>14178853</v>
      </c>
      <c r="E27" s="23">
        <f>+'Прог 8'!D34</f>
        <v>2701448</v>
      </c>
      <c r="F27" s="23">
        <f>+'Прог 8'!E34</f>
        <v>5290781</v>
      </c>
      <c r="G27" s="23">
        <f>+'Прог 8'!F34</f>
        <v>9514787</v>
      </c>
      <c r="H27" s="23">
        <f>+'Прог 8'!G34</f>
        <v>0</v>
      </c>
    </row>
    <row r="28" spans="1:8" ht="13.5" thickBot="1">
      <c r="A28" s="14" t="s">
        <v>77</v>
      </c>
      <c r="B28" s="28" t="s">
        <v>78</v>
      </c>
      <c r="C28" s="23">
        <f>+'Прог 9'!B34</f>
        <v>9441300</v>
      </c>
      <c r="D28" s="23">
        <f>+'Прог 9'!C34</f>
        <v>10119812</v>
      </c>
      <c r="E28" s="23">
        <f>+'Прог 9'!D34</f>
        <v>2045413</v>
      </c>
      <c r="F28" s="23">
        <f>+'Прог 9'!E34</f>
        <v>3462737</v>
      </c>
      <c r="G28" s="23">
        <f>+'Прог 9'!F34</f>
        <v>5548303</v>
      </c>
      <c r="H28" s="23">
        <f>+'Прог 9'!G34</f>
        <v>0</v>
      </c>
    </row>
    <row r="29" spans="1:8" ht="13.5" thickBot="1">
      <c r="A29" s="13"/>
      <c r="B29" s="12"/>
      <c r="C29" s="23"/>
      <c r="D29" s="23"/>
      <c r="E29" s="23"/>
      <c r="F29" s="23"/>
      <c r="G29" s="23"/>
      <c r="H29" s="23"/>
    </row>
    <row r="30" spans="1:8" s="25" customFormat="1" ht="25.5" customHeight="1" thickBot="1">
      <c r="A30" s="29"/>
      <c r="B30" s="30" t="s">
        <v>17</v>
      </c>
      <c r="C30" s="32">
        <f aca="true" t="shared" si="6" ref="C30:H30">+C26+C25+C23+C21+C19+C17+C14</f>
        <v>118730200</v>
      </c>
      <c r="D30" s="32">
        <f t="shared" si="6"/>
        <v>153813796</v>
      </c>
      <c r="E30" s="32">
        <f t="shared" si="6"/>
        <v>34264193</v>
      </c>
      <c r="F30" s="32">
        <f t="shared" si="6"/>
        <v>62662930</v>
      </c>
      <c r="G30" s="32">
        <f t="shared" si="6"/>
        <v>94411310</v>
      </c>
      <c r="H30" s="32">
        <f t="shared" si="6"/>
        <v>0</v>
      </c>
    </row>
    <row r="31" ht="15">
      <c r="A31" s="1"/>
    </row>
    <row r="32" spans="1:8" ht="12.75" customHeight="1">
      <c r="A32" s="37" t="s">
        <v>28</v>
      </c>
      <c r="B32" s="37"/>
      <c r="C32" s="37"/>
      <c r="D32" s="37"/>
      <c r="E32" s="37"/>
      <c r="F32" s="37"/>
      <c r="G32" s="37"/>
      <c r="H32" s="37"/>
    </row>
    <row r="33" spans="1:8" s="18" customFormat="1" ht="24.75" customHeight="1">
      <c r="A33" s="19"/>
      <c r="B33" s="19"/>
      <c r="C33" s="19"/>
      <c r="D33" s="19"/>
      <c r="E33" s="19"/>
      <c r="F33" s="19"/>
      <c r="G33" s="19"/>
      <c r="H33" s="19"/>
    </row>
    <row r="34" spans="1:8" ht="24" customHeight="1">
      <c r="A34" s="19"/>
      <c r="B34" s="19"/>
      <c r="C34" s="19"/>
      <c r="D34" s="19"/>
      <c r="E34" s="19"/>
      <c r="F34" s="19"/>
      <c r="G34" s="19"/>
      <c r="H34" s="19"/>
    </row>
    <row r="36" spans="3:5" ht="12.75">
      <c r="C36" s="33"/>
      <c r="D36" s="33"/>
      <c r="E36" s="33"/>
    </row>
    <row r="37" spans="3:5" ht="12.75">
      <c r="C37" s="33"/>
      <c r="D37" s="33"/>
      <c r="E37" s="33"/>
    </row>
  </sheetData>
  <sheetProtection/>
  <mergeCells count="11">
    <mergeCell ref="C11:C13"/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G41"/>
  <sheetViews>
    <sheetView zoomScalePageLayoutView="0" workbookViewId="0" topLeftCell="A1">
      <selection activeCell="A18" sqref="A18:IV32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1" t="s">
        <v>0</v>
      </c>
      <c r="B3" s="41"/>
      <c r="C3" s="41"/>
      <c r="D3" s="41"/>
      <c r="E3" s="41"/>
      <c r="F3" s="41"/>
      <c r="G3" s="41"/>
    </row>
    <row r="4" spans="1:7" ht="15">
      <c r="A4" s="42" t="s">
        <v>79</v>
      </c>
      <c r="B4" s="42"/>
      <c r="C4" s="42"/>
      <c r="D4" s="42"/>
      <c r="E4" s="42"/>
      <c r="F4" s="42"/>
      <c r="G4" s="42"/>
    </row>
    <row r="5" spans="1:7" ht="13.5" thickBot="1">
      <c r="A5" s="48" t="s">
        <v>1</v>
      </c>
      <c r="B5" s="48"/>
      <c r="C5" s="48"/>
      <c r="D5" s="48"/>
      <c r="E5" s="48"/>
      <c r="F5" s="48"/>
      <c r="G5" s="48"/>
    </row>
    <row r="6" spans="1:7" ht="13.5" thickBot="1">
      <c r="A6" s="51" t="s">
        <v>48</v>
      </c>
      <c r="B6" s="52"/>
      <c r="C6" s="52"/>
      <c r="D6" s="52"/>
      <c r="E6" s="52"/>
      <c r="F6" s="52"/>
      <c r="G6" s="53"/>
    </row>
    <row r="7" spans="1:7" ht="12.75" customHeight="1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14189700</v>
      </c>
      <c r="C10" s="22">
        <f t="shared" si="0"/>
        <v>14178853</v>
      </c>
      <c r="D10" s="22">
        <f t="shared" si="0"/>
        <v>2701448</v>
      </c>
      <c r="E10" s="22">
        <f t="shared" si="0"/>
        <v>5290781</v>
      </c>
      <c r="F10" s="22">
        <f t="shared" si="0"/>
        <v>9514787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7583200</v>
      </c>
      <c r="C12" s="23">
        <v>7877353</v>
      </c>
      <c r="D12" s="23">
        <v>1839110</v>
      </c>
      <c r="E12" s="23">
        <v>3447979</v>
      </c>
      <c r="F12" s="23">
        <v>5589899</v>
      </c>
      <c r="G12" s="23"/>
    </row>
    <row r="13" spans="1:7" ht="13.5" thickBot="1">
      <c r="A13" s="7" t="s">
        <v>9</v>
      </c>
      <c r="B13" s="23">
        <v>5935700</v>
      </c>
      <c r="C13" s="23">
        <v>5592763</v>
      </c>
      <c r="D13" s="23">
        <v>806917</v>
      </c>
      <c r="E13" s="23">
        <v>1735454</v>
      </c>
      <c r="F13" s="23">
        <v>3057568</v>
      </c>
      <c r="G13" s="23"/>
    </row>
    <row r="14" spans="1:7" ht="13.5" thickBot="1">
      <c r="A14" s="7" t="s">
        <v>10</v>
      </c>
      <c r="B14" s="23">
        <v>670800</v>
      </c>
      <c r="C14" s="23">
        <v>708737</v>
      </c>
      <c r="D14" s="23">
        <v>55421</v>
      </c>
      <c r="E14" s="23">
        <v>107348</v>
      </c>
      <c r="F14" s="23">
        <v>867320</v>
      </c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1" ref="B16:G16">+SUM(B17:B33)</f>
        <v>0</v>
      </c>
      <c r="C16" s="22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80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>
      <c r="A24" s="6" t="s">
        <v>39</v>
      </c>
      <c r="B24" s="23"/>
      <c r="C24" s="23"/>
      <c r="D24" s="23"/>
      <c r="E24" s="23"/>
      <c r="F24" s="23"/>
      <c r="G24" s="23"/>
    </row>
    <row r="25" spans="1:7" ht="27" hidden="1" thickBot="1">
      <c r="A25" s="6" t="s">
        <v>41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6"/>
      <c r="B33" s="23"/>
      <c r="C33" s="23"/>
      <c r="D33" s="23"/>
      <c r="E33" s="23"/>
      <c r="F33" s="23"/>
      <c r="G33" s="23"/>
    </row>
    <row r="34" spans="1:7" ht="13.5" thickBot="1">
      <c r="A34" s="20" t="s">
        <v>12</v>
      </c>
      <c r="B34" s="22">
        <f aca="true" t="shared" si="2" ref="B34:G34">+B16+B10</f>
        <v>14189700</v>
      </c>
      <c r="C34" s="22">
        <f t="shared" si="2"/>
        <v>14178853</v>
      </c>
      <c r="D34" s="22">
        <f t="shared" si="2"/>
        <v>2701448</v>
      </c>
      <c r="E34" s="22">
        <f t="shared" si="2"/>
        <v>5290781</v>
      </c>
      <c r="F34" s="22">
        <f t="shared" si="2"/>
        <v>9514787</v>
      </c>
      <c r="G34" s="22">
        <f t="shared" si="2"/>
        <v>0</v>
      </c>
    </row>
    <row r="35" spans="1:7" ht="13.5" thickBot="1">
      <c r="A35" s="6"/>
      <c r="B35" s="23"/>
      <c r="C35" s="23"/>
      <c r="D35" s="23"/>
      <c r="E35" s="23"/>
      <c r="F35" s="23"/>
      <c r="G35" s="23"/>
    </row>
    <row r="36" spans="1:7" ht="13.5" thickBot="1">
      <c r="A36" s="6" t="s">
        <v>13</v>
      </c>
      <c r="B36" s="24">
        <v>492</v>
      </c>
      <c r="C36" s="24">
        <v>492</v>
      </c>
      <c r="D36" s="24">
        <v>391</v>
      </c>
      <c r="E36" s="24">
        <v>393</v>
      </c>
      <c r="F36" s="24">
        <v>423</v>
      </c>
      <c r="G36" s="24"/>
    </row>
    <row r="37" ht="15">
      <c r="A37" s="8"/>
    </row>
    <row r="38" spans="1:7" ht="12.75">
      <c r="A38" s="49" t="s">
        <v>27</v>
      </c>
      <c r="B38" s="50"/>
      <c r="C38" s="50"/>
      <c r="D38" s="50"/>
      <c r="E38" s="50"/>
      <c r="F38" s="50"/>
      <c r="G38" s="50"/>
    </row>
    <row r="39" spans="1:7" ht="12.75">
      <c r="A39" s="50"/>
      <c r="B39" s="50"/>
      <c r="C39" s="50"/>
      <c r="D39" s="50"/>
      <c r="E39" s="50"/>
      <c r="F39" s="50"/>
      <c r="G39" s="50"/>
    </row>
    <row r="41" ht="15">
      <c r="A41" s="8"/>
    </row>
  </sheetData>
  <sheetProtection/>
  <mergeCells count="7">
    <mergeCell ref="A38:G39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3:G41"/>
  <sheetViews>
    <sheetView zoomScalePageLayoutView="0" workbookViewId="0" topLeftCell="A7">
      <selection activeCell="M36" sqref="M36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1" t="s">
        <v>0</v>
      </c>
      <c r="B3" s="41"/>
      <c r="C3" s="41"/>
      <c r="D3" s="41"/>
      <c r="E3" s="41"/>
      <c r="F3" s="41"/>
      <c r="G3" s="41"/>
    </row>
    <row r="4" spans="1:7" ht="15">
      <c r="A4" s="42" t="s">
        <v>79</v>
      </c>
      <c r="B4" s="42"/>
      <c r="C4" s="42"/>
      <c r="D4" s="42"/>
      <c r="E4" s="42"/>
      <c r="F4" s="42"/>
      <c r="G4" s="42"/>
    </row>
    <row r="5" spans="1:7" ht="13.5" thickBot="1">
      <c r="A5" s="48" t="s">
        <v>1</v>
      </c>
      <c r="B5" s="48"/>
      <c r="C5" s="48"/>
      <c r="D5" s="48"/>
      <c r="E5" s="48"/>
      <c r="F5" s="48"/>
      <c r="G5" s="48"/>
    </row>
    <row r="6" spans="1:7" ht="13.5" thickBot="1">
      <c r="A6" s="51" t="s">
        <v>49</v>
      </c>
      <c r="B6" s="52"/>
      <c r="C6" s="52"/>
      <c r="D6" s="52"/>
      <c r="E6" s="52"/>
      <c r="F6" s="52"/>
      <c r="G6" s="53"/>
    </row>
    <row r="7" spans="1:7" ht="12.75" customHeight="1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9041300</v>
      </c>
      <c r="C10" s="22">
        <f t="shared" si="0"/>
        <v>9719812</v>
      </c>
      <c r="D10" s="22">
        <f t="shared" si="0"/>
        <v>2025471</v>
      </c>
      <c r="E10" s="22">
        <f t="shared" si="0"/>
        <v>3425965</v>
      </c>
      <c r="F10" s="22">
        <f t="shared" si="0"/>
        <v>5497441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5252300</v>
      </c>
      <c r="C12" s="23">
        <v>5930812</v>
      </c>
      <c r="D12" s="23">
        <v>1432295</v>
      </c>
      <c r="E12" s="23">
        <v>2647430</v>
      </c>
      <c r="F12" s="23">
        <v>4165373</v>
      </c>
      <c r="G12" s="23"/>
    </row>
    <row r="13" spans="1:7" ht="13.5" thickBot="1">
      <c r="A13" s="7" t="s">
        <v>9</v>
      </c>
      <c r="B13" s="23">
        <v>3509000</v>
      </c>
      <c r="C13" s="23">
        <v>3509000</v>
      </c>
      <c r="D13" s="23">
        <v>593176</v>
      </c>
      <c r="E13" s="23">
        <v>778535</v>
      </c>
      <c r="F13" s="23">
        <v>1287679</v>
      </c>
      <c r="G13" s="23"/>
    </row>
    <row r="14" spans="1:7" ht="13.5" thickBot="1">
      <c r="A14" s="7" t="s">
        <v>10</v>
      </c>
      <c r="B14" s="23">
        <v>280000</v>
      </c>
      <c r="C14" s="23">
        <v>280000</v>
      </c>
      <c r="D14" s="23"/>
      <c r="E14" s="23"/>
      <c r="F14" s="23">
        <v>44389</v>
      </c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1" ref="B16:G16">+SUM(B17:B33)</f>
        <v>400000</v>
      </c>
      <c r="C16" s="22">
        <f t="shared" si="1"/>
        <v>400000</v>
      </c>
      <c r="D16" s="22">
        <f t="shared" si="1"/>
        <v>19942</v>
      </c>
      <c r="E16" s="22">
        <f t="shared" si="1"/>
        <v>36772</v>
      </c>
      <c r="F16" s="22">
        <f t="shared" si="1"/>
        <v>50862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80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>
      <c r="A24" s="6" t="s">
        <v>39</v>
      </c>
      <c r="B24" s="23"/>
      <c r="C24" s="23"/>
      <c r="D24" s="23"/>
      <c r="E24" s="23"/>
      <c r="F24" s="23"/>
      <c r="G24" s="23"/>
    </row>
    <row r="25" spans="1:7" ht="27" thickBot="1">
      <c r="A25" s="6" t="s">
        <v>41</v>
      </c>
      <c r="B25" s="23">
        <v>400000</v>
      </c>
      <c r="C25" s="23">
        <v>400000</v>
      </c>
      <c r="D25" s="23">
        <v>19942</v>
      </c>
      <c r="E25" s="23">
        <v>36772</v>
      </c>
      <c r="F25" s="23">
        <v>50862</v>
      </c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6"/>
      <c r="B33" s="23"/>
      <c r="C33" s="23"/>
      <c r="D33" s="23"/>
      <c r="E33" s="23"/>
      <c r="F33" s="23"/>
      <c r="G33" s="23"/>
    </row>
    <row r="34" spans="1:7" ht="13.5" thickBot="1">
      <c r="A34" s="20" t="s">
        <v>12</v>
      </c>
      <c r="B34" s="22">
        <f aca="true" t="shared" si="2" ref="B34:G34">+B16+B10</f>
        <v>9441300</v>
      </c>
      <c r="C34" s="22">
        <f t="shared" si="2"/>
        <v>10119812</v>
      </c>
      <c r="D34" s="22">
        <f t="shared" si="2"/>
        <v>2045413</v>
      </c>
      <c r="E34" s="22">
        <f t="shared" si="2"/>
        <v>3462737</v>
      </c>
      <c r="F34" s="22">
        <f t="shared" si="2"/>
        <v>5548303</v>
      </c>
      <c r="G34" s="22">
        <f t="shared" si="2"/>
        <v>0</v>
      </c>
    </row>
    <row r="35" spans="1:7" ht="13.5" thickBot="1">
      <c r="A35" s="6"/>
      <c r="B35" s="23"/>
      <c r="C35" s="23"/>
      <c r="D35" s="23"/>
      <c r="E35" s="23"/>
      <c r="F35" s="23"/>
      <c r="G35" s="23"/>
    </row>
    <row r="36" spans="1:7" ht="13.5" thickBot="1">
      <c r="A36" s="6" t="s">
        <v>13</v>
      </c>
      <c r="B36" s="24">
        <v>402</v>
      </c>
      <c r="C36" s="24">
        <v>402</v>
      </c>
      <c r="D36" s="24">
        <v>301</v>
      </c>
      <c r="E36" s="24">
        <v>300</v>
      </c>
      <c r="F36" s="24">
        <v>317</v>
      </c>
      <c r="G36" s="24"/>
    </row>
    <row r="37" ht="15">
      <c r="A37" s="8"/>
    </row>
    <row r="38" spans="1:7" ht="12.75">
      <c r="A38" s="49" t="s">
        <v>27</v>
      </c>
      <c r="B38" s="50"/>
      <c r="C38" s="50"/>
      <c r="D38" s="50"/>
      <c r="E38" s="50"/>
      <c r="F38" s="50"/>
      <c r="G38" s="50"/>
    </row>
    <row r="39" spans="1:7" ht="12.75">
      <c r="A39" s="50"/>
      <c r="B39" s="50"/>
      <c r="C39" s="50"/>
      <c r="D39" s="50"/>
      <c r="E39" s="50"/>
      <c r="F39" s="50"/>
      <c r="G39" s="50"/>
    </row>
    <row r="41" ht="15">
      <c r="A41" s="8"/>
    </row>
  </sheetData>
  <sheetProtection/>
  <mergeCells count="7">
    <mergeCell ref="A38:G39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G41"/>
  <sheetViews>
    <sheetView tabSelected="1" zoomScalePageLayoutView="0" workbookViewId="0" topLeftCell="A1">
      <pane xSplit="1" ySplit="9" topLeftCell="B10" activePane="bottomRight" state="frozen"/>
      <selection pane="topLeft" activeCell="A1" sqref="A1:R16384"/>
      <selection pane="topRight" activeCell="A1" sqref="A1:R16384"/>
      <selection pane="bottomLeft" activeCell="A1" sqref="A1:R16384"/>
      <selection pane="bottomRight" activeCell="B15" sqref="B15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1" t="s">
        <v>0</v>
      </c>
      <c r="B3" s="41"/>
      <c r="C3" s="41"/>
      <c r="D3" s="41"/>
      <c r="E3" s="41"/>
      <c r="F3" s="41"/>
      <c r="G3" s="41"/>
    </row>
    <row r="4" spans="1:7" ht="15">
      <c r="A4" s="42" t="s">
        <v>79</v>
      </c>
      <c r="B4" s="42"/>
      <c r="C4" s="42"/>
      <c r="D4" s="42"/>
      <c r="E4" s="42"/>
      <c r="F4" s="42"/>
      <c r="G4" s="42"/>
    </row>
    <row r="5" spans="1:7" ht="13.5" thickBot="1">
      <c r="A5" s="48" t="s">
        <v>1</v>
      </c>
      <c r="B5" s="48"/>
      <c r="C5" s="48"/>
      <c r="D5" s="48"/>
      <c r="E5" s="48"/>
      <c r="F5" s="48"/>
      <c r="G5" s="48"/>
    </row>
    <row r="6" spans="1:7" ht="13.5" thickBot="1">
      <c r="A6" s="51" t="s">
        <v>82</v>
      </c>
      <c r="B6" s="52"/>
      <c r="C6" s="52"/>
      <c r="D6" s="52"/>
      <c r="E6" s="52"/>
      <c r="F6" s="52"/>
      <c r="G6" s="53"/>
    </row>
    <row r="7" spans="1:7" ht="12.75" customHeight="1">
      <c r="A7" s="2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81130200</v>
      </c>
      <c r="C10" s="22">
        <f t="shared" si="0"/>
        <v>82762769</v>
      </c>
      <c r="D10" s="22">
        <f t="shared" si="0"/>
        <v>17340845</v>
      </c>
      <c r="E10" s="22">
        <f t="shared" si="0"/>
        <v>35104471</v>
      </c>
      <c r="F10" s="22">
        <f t="shared" si="0"/>
        <v>54309926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f>SUM('Прог 1:Прог 9'!B12)</f>
        <v>54636600</v>
      </c>
      <c r="C12" s="23">
        <f>SUM('Прог 1:Прог 9'!C12)</f>
        <v>55120398</v>
      </c>
      <c r="D12" s="23">
        <f>SUM('Прог 1:Прог 9'!D12)</f>
        <v>13019032</v>
      </c>
      <c r="E12" s="23">
        <f>SUM('Прог 1:Прог 9'!E12)</f>
        <v>24747241</v>
      </c>
      <c r="F12" s="23">
        <f>SUM('Прог 1:Прог 9'!F12)</f>
        <v>38700899</v>
      </c>
      <c r="G12" s="23">
        <f>SUM('Прог 1:Прог 9'!G12)</f>
        <v>0</v>
      </c>
    </row>
    <row r="13" spans="1:7" ht="13.5" thickBot="1">
      <c r="A13" s="7" t="s">
        <v>9</v>
      </c>
      <c r="B13" s="23">
        <f>SUM('Прог 1:Прог 9'!B13)</f>
        <v>22187400</v>
      </c>
      <c r="C13" s="23">
        <f>SUM('Прог 1:Прог 9'!C13)</f>
        <v>23613472</v>
      </c>
      <c r="D13" s="23">
        <f>SUM('Прог 1:Прог 9'!D13)</f>
        <v>4193368</v>
      </c>
      <c r="E13" s="23">
        <f>SUM('Прог 1:Прог 9'!E13)</f>
        <v>10001664</v>
      </c>
      <c r="F13" s="23">
        <f>SUM('Прог 1:Прог 9'!F13)</f>
        <v>14187379</v>
      </c>
      <c r="G13" s="23">
        <f>SUM('Прог 1:Прог 9'!G13)</f>
        <v>0</v>
      </c>
    </row>
    <row r="14" spans="1:7" ht="13.5" thickBot="1">
      <c r="A14" s="7" t="s">
        <v>10</v>
      </c>
      <c r="B14" s="23">
        <f>SUM('Прог 1:Прог 9'!B14)</f>
        <v>4306200</v>
      </c>
      <c r="C14" s="23">
        <f>SUM('Прог 1:Прог 9'!C14)</f>
        <v>4028899</v>
      </c>
      <c r="D14" s="23">
        <f>SUM('Прог 1:Прог 9'!D14)</f>
        <v>128445</v>
      </c>
      <c r="E14" s="23">
        <f>SUM('Прог 1:Прог 9'!E14)</f>
        <v>355566</v>
      </c>
      <c r="F14" s="23">
        <f>SUM('Прог 1:Прог 9'!F14)</f>
        <v>1421648</v>
      </c>
      <c r="G14" s="23">
        <f>SUM('Прог 1:Прог 9'!G14)</f>
        <v>0</v>
      </c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1" ref="B16:G16">+SUM(B17:B33)</f>
        <v>37600000</v>
      </c>
      <c r="C16" s="22">
        <f t="shared" si="1"/>
        <v>71051027</v>
      </c>
      <c r="D16" s="22">
        <f t="shared" si="1"/>
        <v>16923348</v>
      </c>
      <c r="E16" s="22">
        <f t="shared" si="1"/>
        <v>27558459</v>
      </c>
      <c r="F16" s="22">
        <f t="shared" si="1"/>
        <v>40101384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thickBot="1">
      <c r="A18" s="6" t="s">
        <v>35</v>
      </c>
      <c r="B18" s="34">
        <f>SUM('Прог 1:Прог 9'!B18)</f>
        <v>900000</v>
      </c>
      <c r="C18" s="34">
        <f>SUM('Прог 1:Прог 9'!C18)</f>
        <v>900000</v>
      </c>
      <c r="D18" s="34">
        <f>SUM('Прог 1:Прог 9'!D18)</f>
        <v>0</v>
      </c>
      <c r="E18" s="23">
        <f>SUM('Прог 1:Прог 9'!E18)</f>
        <v>0</v>
      </c>
      <c r="F18" s="23">
        <f>SUM('Прог 1:Прог 9'!F18)</f>
        <v>0</v>
      </c>
      <c r="G18" s="23">
        <f>SUM('Прог 1:Прог 9'!G18)</f>
        <v>0</v>
      </c>
    </row>
    <row r="19" spans="1:7" ht="27" thickBot="1">
      <c r="A19" s="6" t="s">
        <v>36</v>
      </c>
      <c r="B19" s="34">
        <f>SUM('Прог 1:Прог 9'!B19)</f>
        <v>1875000</v>
      </c>
      <c r="C19" s="34">
        <f>SUM('Прог 1:Прог 9'!C19)</f>
        <v>530436</v>
      </c>
      <c r="D19" s="34">
        <f>SUM('Прог 1:Прог 9'!D19)</f>
        <v>0</v>
      </c>
      <c r="E19" s="23">
        <f>SUM('Прог 1:Прог 9'!E19)</f>
        <v>-2990</v>
      </c>
      <c r="F19" s="23">
        <f>SUM('Прог 1:Прог 9'!F19)</f>
        <v>120162</v>
      </c>
      <c r="G19" s="23">
        <f>SUM('Прог 1:Прог 9'!G19)</f>
        <v>0</v>
      </c>
    </row>
    <row r="20" spans="1:7" ht="39.75" thickBot="1">
      <c r="A20" s="6" t="s">
        <v>37</v>
      </c>
      <c r="B20" s="34">
        <f>SUM('Прог 1:Прог 9'!B20)</f>
        <v>165000</v>
      </c>
      <c r="C20" s="34">
        <f>SUM('Прог 1:Прог 9'!C20)</f>
        <v>30000</v>
      </c>
      <c r="D20" s="34">
        <f>SUM('Прог 1:Прог 9'!D20)</f>
        <v>0</v>
      </c>
      <c r="E20" s="23">
        <f>SUM('Прог 1:Прог 9'!E20)</f>
        <v>0</v>
      </c>
      <c r="F20" s="23">
        <f>SUM('Прог 1:Прог 9'!F20)</f>
        <v>1340</v>
      </c>
      <c r="G20" s="23">
        <f>SUM('Прог 1:Прог 9'!G20)</f>
        <v>0</v>
      </c>
    </row>
    <row r="21" spans="1:7" ht="39.75" thickBot="1">
      <c r="A21" s="6" t="s">
        <v>38</v>
      </c>
      <c r="B21" s="34">
        <f>SUM('Прог 1:Прог 9'!B21)</f>
        <v>770000</v>
      </c>
      <c r="C21" s="34">
        <f>SUM('Прог 1:Прог 9'!C21)</f>
        <v>671000</v>
      </c>
      <c r="D21" s="34">
        <f>SUM('Прог 1:Прог 9'!D21)</f>
        <v>0</v>
      </c>
      <c r="E21" s="23">
        <f>SUM('Прог 1:Прог 9'!E21)</f>
        <v>0</v>
      </c>
      <c r="F21" s="23">
        <f>SUM('Прог 1:Прог 9'!F21)</f>
        <v>390031</v>
      </c>
      <c r="G21" s="23">
        <f>SUM('Прог 1:Прог 9'!G21)</f>
        <v>0</v>
      </c>
    </row>
    <row r="22" spans="1:7" ht="42" customHeight="1" thickBot="1">
      <c r="A22" s="6" t="s">
        <v>80</v>
      </c>
      <c r="B22" s="34"/>
      <c r="C22" s="34">
        <f>SUM('Прог 1:Прог 9'!C22)</f>
        <v>1257800</v>
      </c>
      <c r="D22" s="34">
        <f>SUM('Прог 1:Прог 9'!D22)</f>
        <v>0</v>
      </c>
      <c r="E22" s="23">
        <f>SUM('Прог 1:Прог 9'!E22)</f>
        <v>0</v>
      </c>
      <c r="F22" s="23">
        <f>SUM('Прог 1:Прог 9'!F22)</f>
        <v>160343</v>
      </c>
      <c r="G22" s="23">
        <f>SUM('Прог 1:Прог 9'!G22)</f>
        <v>0</v>
      </c>
    </row>
    <row r="23" spans="1:7" ht="27" thickBot="1">
      <c r="A23" s="36" t="s">
        <v>40</v>
      </c>
      <c r="B23" s="34">
        <f>SUM('Прог 1:Прог 9'!B23)</f>
        <v>150000</v>
      </c>
      <c r="C23" s="34">
        <f>SUM('Прог 1:Прог 9'!C23)</f>
        <v>4232</v>
      </c>
      <c r="D23" s="34">
        <f>SUM('Прог 1:Прог 9'!D23)</f>
        <v>3002</v>
      </c>
      <c r="E23" s="34">
        <f>SUM('Прог 1:Прог 9'!E23)</f>
        <v>3002</v>
      </c>
      <c r="F23" s="23">
        <f>SUM('Прог 1:Прог 9'!F23)</f>
        <v>3002</v>
      </c>
      <c r="G23" s="23">
        <f>SUM('Прог 1:Прог 9'!G23)</f>
        <v>0</v>
      </c>
    </row>
    <row r="24" spans="1:7" ht="27" thickBot="1">
      <c r="A24" s="36" t="s">
        <v>39</v>
      </c>
      <c r="B24" s="34">
        <f>SUM('Прог 1:Прог 9'!B24)</f>
        <v>33340000</v>
      </c>
      <c r="C24" s="34">
        <f>SUM('Прог 1:Прог 9'!C24)</f>
        <v>39074000</v>
      </c>
      <c r="D24" s="34">
        <f>SUM('Прог 1:Прог 9'!D24)</f>
        <v>8818460</v>
      </c>
      <c r="E24" s="34">
        <f>SUM('Прог 1:Прог 9'!E24)</f>
        <v>19110833</v>
      </c>
      <c r="F24" s="23">
        <f>SUM('Прог 1:Прог 9'!F24)</f>
        <v>30685333</v>
      </c>
      <c r="G24" s="23">
        <f>SUM('Прог 1:Прог 9'!G24)</f>
        <v>0</v>
      </c>
    </row>
    <row r="25" spans="1:7" ht="27" thickBot="1">
      <c r="A25" s="36" t="s">
        <v>41</v>
      </c>
      <c r="B25" s="34">
        <f>SUM('Прог 1:Прог 9'!B25)</f>
        <v>400000</v>
      </c>
      <c r="C25" s="34">
        <f>SUM('Прог 1:Прог 9'!C25)</f>
        <v>400000</v>
      </c>
      <c r="D25" s="34">
        <f>SUM('Прог 1:Прог 9'!D25)</f>
        <v>19942</v>
      </c>
      <c r="E25" s="34">
        <f>SUM('Прог 1:Прог 9'!E25)</f>
        <v>36772</v>
      </c>
      <c r="F25" s="23">
        <f>SUM('Прог 1:Прог 9'!F25)</f>
        <v>50862</v>
      </c>
      <c r="G25" s="23">
        <f>SUM('Прог 1:Прог 9'!G25)</f>
        <v>0</v>
      </c>
    </row>
    <row r="26" spans="1:7" ht="13.5" thickBot="1">
      <c r="A26" s="36" t="s">
        <v>42</v>
      </c>
      <c r="B26" s="34">
        <f>SUM('Прог 1:Прог 9'!B26)</f>
        <v>0</v>
      </c>
      <c r="C26" s="34">
        <f>SUM('Прог 1:Прог 9'!C26)</f>
        <v>27921736</v>
      </c>
      <c r="D26" s="34">
        <f>SUM('Прог 1:Прог 9'!D26)</f>
        <v>7967390</v>
      </c>
      <c r="E26" s="34">
        <f>SUM('Прог 1:Прог 9'!E26)</f>
        <v>8147571</v>
      </c>
      <c r="F26" s="23">
        <f>SUM('Прог 1:Прог 9'!F26)</f>
        <v>8198331</v>
      </c>
      <c r="G26" s="23">
        <f>SUM('Прог 1:Прог 9'!G26)</f>
        <v>0</v>
      </c>
    </row>
    <row r="27" spans="1:7" ht="13.5" thickBot="1">
      <c r="A27" s="36" t="s">
        <v>43</v>
      </c>
      <c r="B27" s="34">
        <f>SUM('Прог 1:Прог 9'!B27)</f>
        <v>0</v>
      </c>
      <c r="C27" s="34">
        <f>SUM('Прог 1:Прог 9'!C27)</f>
        <v>261823</v>
      </c>
      <c r="D27" s="34">
        <f>SUM('Прог 1:Прог 9'!D27)</f>
        <v>114554</v>
      </c>
      <c r="E27" s="34">
        <f>SUM('Прог 1:Прог 9'!E27)</f>
        <v>263271</v>
      </c>
      <c r="F27" s="23">
        <f>SUM('Прог 1:Прог 9'!F27)</f>
        <v>491980</v>
      </c>
      <c r="G27" s="23">
        <f>SUM('Прог 1:Прог 9'!G27)</f>
        <v>0</v>
      </c>
    </row>
    <row r="28" spans="1:7" ht="27" thickBot="1">
      <c r="A28" s="6" t="s">
        <v>44</v>
      </c>
      <c r="B28" s="23">
        <f>SUM('Прог 1:Прог 9'!B28)</f>
        <v>0</v>
      </c>
      <c r="C28" s="23">
        <f>SUM('Прог 1:Прог 9'!C28)</f>
        <v>0</v>
      </c>
      <c r="D28" s="23">
        <f>SUM('Прог 1:Прог 9'!D28)</f>
        <v>0</v>
      </c>
      <c r="E28" s="23">
        <f>SUM('Прог 1:Прог 9'!E28)</f>
        <v>0</v>
      </c>
      <c r="F28" s="23">
        <f>SUM('Прог 1:Прог 9'!F28)</f>
        <v>0</v>
      </c>
      <c r="G28" s="23">
        <f>SUM('Прог 1:Прог 9'!G28)</f>
        <v>0</v>
      </c>
    </row>
    <row r="29" spans="1:7" ht="13.5" hidden="1" thickBot="1">
      <c r="A29" s="6"/>
      <c r="B29" s="23">
        <f>SUM('Прог 1:Прог 9'!B29)</f>
        <v>0</v>
      </c>
      <c r="C29" s="23">
        <f>SUM('Прог 1:Прог 9'!C29)</f>
        <v>0</v>
      </c>
      <c r="D29" s="23">
        <f>SUM('Прог 1:Прог 9'!D29)</f>
        <v>0</v>
      </c>
      <c r="E29" s="23">
        <f>SUM('Прог 1:Прог 9'!E29)</f>
        <v>0</v>
      </c>
      <c r="F29" s="23">
        <f>SUM('Прог 1:Прог 9'!F29)</f>
        <v>0</v>
      </c>
      <c r="G29" s="23">
        <f>SUM('Прог 1:Прог 9'!G29)</f>
        <v>0</v>
      </c>
    </row>
    <row r="30" spans="1:7" ht="13.5" hidden="1" thickBot="1">
      <c r="A30" s="6"/>
      <c r="B30" s="23">
        <f>SUM('Прог 1:Прог 9'!B30)</f>
        <v>0</v>
      </c>
      <c r="C30" s="23">
        <f>SUM('Прог 1:Прог 9'!C30)</f>
        <v>0</v>
      </c>
      <c r="D30" s="23">
        <f>SUM('Прог 1:Прог 9'!D30)</f>
        <v>0</v>
      </c>
      <c r="E30" s="23">
        <f>SUM('Прог 1:Прог 9'!E30)</f>
        <v>0</v>
      </c>
      <c r="F30" s="23">
        <f>SUM('Прог 1:Прог 9'!F30)</f>
        <v>0</v>
      </c>
      <c r="G30" s="23">
        <f>SUM('Прог 1:Прог 9'!G30)</f>
        <v>0</v>
      </c>
    </row>
    <row r="31" spans="1:7" ht="13.5" hidden="1" thickBot="1">
      <c r="A31" s="6"/>
      <c r="B31" s="23">
        <f>SUM('Прог 1:Прог 9'!B31)</f>
        <v>0</v>
      </c>
      <c r="C31" s="23">
        <f>SUM('Прог 1:Прог 9'!C31)</f>
        <v>0</v>
      </c>
      <c r="D31" s="23">
        <f>SUM('Прог 1:Прог 9'!D31)</f>
        <v>0</v>
      </c>
      <c r="E31" s="23">
        <f>SUM('Прог 1:Прог 9'!E31)</f>
        <v>0</v>
      </c>
      <c r="F31" s="23">
        <f>SUM('Прог 1:Прог 9'!F31)</f>
        <v>0</v>
      </c>
      <c r="G31" s="23">
        <f>SUM('Прог 1:Прог 9'!G31)</f>
        <v>0</v>
      </c>
    </row>
    <row r="32" spans="1:7" ht="13.5" hidden="1" thickBot="1">
      <c r="A32" s="6"/>
      <c r="B32" s="23">
        <f>SUM('Прог 1:Прог 9'!B32)</f>
        <v>0</v>
      </c>
      <c r="C32" s="23">
        <f>SUM('Прог 1:Прог 9'!C32)</f>
        <v>0</v>
      </c>
      <c r="D32" s="23">
        <f>SUM('Прог 1:Прог 9'!D32)</f>
        <v>0</v>
      </c>
      <c r="E32" s="23">
        <f>SUM('Прог 1:Прог 9'!E32)</f>
        <v>0</v>
      </c>
      <c r="F32" s="23">
        <f>SUM('Прог 1:Прог 9'!F32)</f>
        <v>0</v>
      </c>
      <c r="G32" s="23">
        <f>SUM('Прог 1:Прог 9'!G32)</f>
        <v>0</v>
      </c>
    </row>
    <row r="33" spans="1:7" ht="13.5" thickBot="1">
      <c r="A33" s="6"/>
      <c r="B33" s="23"/>
      <c r="C33" s="23"/>
      <c r="D33" s="23"/>
      <c r="E33" s="23"/>
      <c r="F33" s="23"/>
      <c r="G33" s="23"/>
    </row>
    <row r="34" spans="1:7" ht="13.5" thickBot="1">
      <c r="A34" s="20" t="s">
        <v>12</v>
      </c>
      <c r="B34" s="22">
        <f aca="true" t="shared" si="2" ref="B34:G34">+B16+B10</f>
        <v>118730200</v>
      </c>
      <c r="C34" s="22">
        <f t="shared" si="2"/>
        <v>153813796</v>
      </c>
      <c r="D34" s="22">
        <f t="shared" si="2"/>
        <v>34264193</v>
      </c>
      <c r="E34" s="22">
        <f t="shared" si="2"/>
        <v>62662930</v>
      </c>
      <c r="F34" s="22">
        <f t="shared" si="2"/>
        <v>94411310</v>
      </c>
      <c r="G34" s="22">
        <f t="shared" si="2"/>
        <v>0</v>
      </c>
    </row>
    <row r="35" spans="1:7" ht="13.5" thickBot="1">
      <c r="A35" s="6"/>
      <c r="B35" s="23"/>
      <c r="C35" s="23"/>
      <c r="D35" s="23"/>
      <c r="E35" s="23"/>
      <c r="F35" s="23"/>
      <c r="G35" s="23"/>
    </row>
    <row r="36" spans="1:7" ht="13.5" thickBot="1">
      <c r="A36" s="6" t="s">
        <v>13</v>
      </c>
      <c r="B36" s="23">
        <f>SUM('Прог 1:Прог 9'!B36)</f>
        <v>2712</v>
      </c>
      <c r="C36" s="23">
        <f>SUM('Прог 1:Прог 9'!C36)</f>
        <v>2711</v>
      </c>
      <c r="D36" s="23">
        <f>SUM('Прог 1:Прог 9'!D36)</f>
        <v>2338</v>
      </c>
      <c r="E36" s="23">
        <f>SUM('Прог 1:Прог 9'!E36)</f>
        <v>2336</v>
      </c>
      <c r="F36" s="23">
        <f>SUM('Прог 1:Прог 9'!F36)</f>
        <v>2389</v>
      </c>
      <c r="G36" s="23">
        <f>SUM('Прог 1:Прог 9'!G36)</f>
        <v>0</v>
      </c>
    </row>
    <row r="37" ht="15">
      <c r="A37" s="8"/>
    </row>
    <row r="38" spans="1:7" ht="12.75">
      <c r="A38" s="49" t="s">
        <v>27</v>
      </c>
      <c r="B38" s="50"/>
      <c r="C38" s="50"/>
      <c r="D38" s="50"/>
      <c r="E38" s="50"/>
      <c r="F38" s="50"/>
      <c r="G38" s="50"/>
    </row>
    <row r="39" spans="1:7" ht="12.75">
      <c r="A39" s="50"/>
      <c r="B39" s="50"/>
      <c r="C39" s="50"/>
      <c r="D39" s="50"/>
      <c r="E39" s="50"/>
      <c r="F39" s="50"/>
      <c r="G39" s="50"/>
    </row>
    <row r="41" ht="15">
      <c r="A41" s="8"/>
    </row>
  </sheetData>
  <sheetProtection/>
  <mergeCells count="7">
    <mergeCell ref="A3:G3"/>
    <mergeCell ref="A4:G4"/>
    <mergeCell ref="A5:G5"/>
    <mergeCell ref="C7:C9"/>
    <mergeCell ref="A38:G39"/>
    <mergeCell ref="A6:G6"/>
    <mergeCell ref="B7:B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G41"/>
  <sheetViews>
    <sheetView zoomScalePageLayoutView="0" workbookViewId="0" topLeftCell="A1">
      <selection activeCell="A18" sqref="A18:IV32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1" t="s">
        <v>0</v>
      </c>
      <c r="B3" s="41"/>
      <c r="C3" s="41"/>
      <c r="D3" s="41"/>
      <c r="E3" s="41"/>
      <c r="F3" s="41"/>
      <c r="G3" s="41"/>
    </row>
    <row r="4" spans="1:7" ht="15">
      <c r="A4" s="42" t="s">
        <v>79</v>
      </c>
      <c r="B4" s="42"/>
      <c r="C4" s="42"/>
      <c r="D4" s="42"/>
      <c r="E4" s="42"/>
      <c r="F4" s="42"/>
      <c r="G4" s="42"/>
    </row>
    <row r="5" spans="1:7" ht="13.5" thickBot="1">
      <c r="A5" s="48" t="s">
        <v>1</v>
      </c>
      <c r="B5" s="48"/>
      <c r="C5" s="48"/>
      <c r="D5" s="48"/>
      <c r="E5" s="48"/>
      <c r="F5" s="48"/>
      <c r="G5" s="48"/>
    </row>
    <row r="6" spans="1:7" ht="13.5" thickBot="1">
      <c r="A6" s="54" t="s">
        <v>31</v>
      </c>
      <c r="B6" s="52"/>
      <c r="C6" s="52"/>
      <c r="D6" s="52"/>
      <c r="E6" s="52"/>
      <c r="F6" s="52"/>
      <c r="G6" s="53"/>
    </row>
    <row r="7" spans="1:7" ht="12.75" customHeight="1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8207200</v>
      </c>
      <c r="C10" s="22">
        <f t="shared" si="0"/>
        <v>8016760</v>
      </c>
      <c r="D10" s="22">
        <f t="shared" si="0"/>
        <v>1812877</v>
      </c>
      <c r="E10" s="22">
        <f t="shared" si="0"/>
        <v>3102352</v>
      </c>
      <c r="F10" s="22">
        <f t="shared" si="0"/>
        <v>4909676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7372200</v>
      </c>
      <c r="C12" s="23">
        <v>7181760</v>
      </c>
      <c r="D12" s="23">
        <v>1567761</v>
      </c>
      <c r="E12" s="23">
        <v>2775168</v>
      </c>
      <c r="F12" s="23">
        <v>4444911</v>
      </c>
      <c r="G12" s="23"/>
    </row>
    <row r="13" spans="1:7" ht="13.5" thickBot="1">
      <c r="A13" s="7" t="s">
        <v>9</v>
      </c>
      <c r="B13" s="23">
        <v>835000</v>
      </c>
      <c r="C13" s="23">
        <v>835000</v>
      </c>
      <c r="D13" s="23">
        <v>230214</v>
      </c>
      <c r="E13" s="23">
        <v>306933</v>
      </c>
      <c r="F13" s="23">
        <v>444514</v>
      </c>
      <c r="G13" s="23"/>
    </row>
    <row r="14" spans="1:7" ht="13.5" thickBot="1">
      <c r="A14" s="7" t="s">
        <v>10</v>
      </c>
      <c r="B14" s="23"/>
      <c r="C14" s="23"/>
      <c r="D14" s="23">
        <v>14902</v>
      </c>
      <c r="E14" s="23">
        <v>20251</v>
      </c>
      <c r="F14" s="23">
        <v>20251</v>
      </c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1" ref="B16:G16">+SUM(B17:B33)</f>
        <v>0</v>
      </c>
      <c r="C16" s="22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80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>
      <c r="A24" s="6" t="s">
        <v>39</v>
      </c>
      <c r="B24" s="23"/>
      <c r="C24" s="23"/>
      <c r="D24" s="23"/>
      <c r="E24" s="23"/>
      <c r="F24" s="23"/>
      <c r="G24" s="23"/>
    </row>
    <row r="25" spans="1:7" ht="27" hidden="1" thickBot="1">
      <c r="A25" s="6" t="s">
        <v>41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6"/>
      <c r="B33" s="23"/>
      <c r="C33" s="23"/>
      <c r="D33" s="23"/>
      <c r="E33" s="23"/>
      <c r="F33" s="23"/>
      <c r="G33" s="23"/>
    </row>
    <row r="34" spans="1:7" ht="13.5" thickBot="1">
      <c r="A34" s="20" t="s">
        <v>12</v>
      </c>
      <c r="B34" s="22">
        <f aca="true" t="shared" si="2" ref="B34:G34">+B16+B10</f>
        <v>8207200</v>
      </c>
      <c r="C34" s="22">
        <f t="shared" si="2"/>
        <v>8016760</v>
      </c>
      <c r="D34" s="22">
        <f t="shared" si="2"/>
        <v>1812877</v>
      </c>
      <c r="E34" s="22">
        <f t="shared" si="2"/>
        <v>3102352</v>
      </c>
      <c r="F34" s="22">
        <f t="shared" si="2"/>
        <v>4909676</v>
      </c>
      <c r="G34" s="22">
        <f t="shared" si="2"/>
        <v>0</v>
      </c>
    </row>
    <row r="35" spans="1:7" ht="13.5" thickBot="1">
      <c r="A35" s="6"/>
      <c r="B35" s="23"/>
      <c r="C35" s="23"/>
      <c r="D35" s="23"/>
      <c r="E35" s="23"/>
      <c r="F35" s="23"/>
      <c r="G35" s="23"/>
    </row>
    <row r="36" spans="1:7" ht="13.5" thickBot="1">
      <c r="A36" s="6" t="s">
        <v>13</v>
      </c>
      <c r="B36" s="24">
        <v>144</v>
      </c>
      <c r="C36" s="24">
        <v>143</v>
      </c>
      <c r="D36" s="24">
        <v>126</v>
      </c>
      <c r="E36" s="24">
        <v>126</v>
      </c>
      <c r="F36" s="24">
        <v>122</v>
      </c>
      <c r="G36" s="24"/>
    </row>
    <row r="37" ht="15">
      <c r="A37" s="8"/>
    </row>
    <row r="38" spans="1:7" ht="12.75">
      <c r="A38" s="49" t="s">
        <v>27</v>
      </c>
      <c r="B38" s="50"/>
      <c r="C38" s="50"/>
      <c r="D38" s="50"/>
      <c r="E38" s="50"/>
      <c r="F38" s="50"/>
      <c r="G38" s="50"/>
    </row>
    <row r="39" spans="1:7" ht="12.75">
      <c r="A39" s="50"/>
      <c r="B39" s="50"/>
      <c r="C39" s="50"/>
      <c r="D39" s="50"/>
      <c r="E39" s="50"/>
      <c r="F39" s="50"/>
      <c r="G39" s="50"/>
    </row>
    <row r="41" ht="15">
      <c r="A41" s="8"/>
    </row>
  </sheetData>
  <sheetProtection/>
  <mergeCells count="7">
    <mergeCell ref="A38:G39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G41"/>
  <sheetViews>
    <sheetView zoomScalePageLayoutView="0" workbookViewId="0" topLeftCell="A1">
      <selection activeCell="A19" sqref="A19:IV32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1" t="s">
        <v>0</v>
      </c>
      <c r="B3" s="41"/>
      <c r="C3" s="41"/>
      <c r="D3" s="41"/>
      <c r="E3" s="41"/>
      <c r="F3" s="41"/>
      <c r="G3" s="41"/>
    </row>
    <row r="4" spans="1:7" ht="15">
      <c r="A4" s="42" t="s">
        <v>79</v>
      </c>
      <c r="B4" s="42"/>
      <c r="C4" s="42"/>
      <c r="D4" s="42"/>
      <c r="E4" s="42"/>
      <c r="F4" s="42"/>
      <c r="G4" s="42"/>
    </row>
    <row r="5" spans="1:7" ht="13.5" thickBot="1">
      <c r="A5" s="48" t="s">
        <v>1</v>
      </c>
      <c r="B5" s="48"/>
      <c r="C5" s="48"/>
      <c r="D5" s="48"/>
      <c r="E5" s="48"/>
      <c r="F5" s="48"/>
      <c r="G5" s="48"/>
    </row>
    <row r="6" spans="1:7" ht="13.5" thickBot="1">
      <c r="A6" s="54" t="s">
        <v>32</v>
      </c>
      <c r="B6" s="52"/>
      <c r="C6" s="52"/>
      <c r="D6" s="52"/>
      <c r="E6" s="52"/>
      <c r="F6" s="52"/>
      <c r="G6" s="53"/>
    </row>
    <row r="7" spans="1:7" ht="12.75" customHeight="1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3823900</v>
      </c>
      <c r="C10" s="22">
        <f t="shared" si="0"/>
        <v>3823900</v>
      </c>
      <c r="D10" s="22">
        <f t="shared" si="0"/>
        <v>1140560</v>
      </c>
      <c r="E10" s="22">
        <f t="shared" si="0"/>
        <v>2011736</v>
      </c>
      <c r="F10" s="22">
        <f t="shared" si="0"/>
        <v>3166448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3573900</v>
      </c>
      <c r="C12" s="23">
        <v>3573900</v>
      </c>
      <c r="D12" s="23">
        <v>910368</v>
      </c>
      <c r="E12" s="23">
        <v>1624554</v>
      </c>
      <c r="F12" s="23">
        <v>2556821</v>
      </c>
      <c r="G12" s="23"/>
    </row>
    <row r="13" spans="1:7" ht="13.5" thickBot="1">
      <c r="A13" s="7" t="s">
        <v>9</v>
      </c>
      <c r="B13" s="23">
        <v>250000</v>
      </c>
      <c r="C13" s="23">
        <v>250000</v>
      </c>
      <c r="D13" s="23">
        <v>209192</v>
      </c>
      <c r="E13" s="23">
        <v>366182</v>
      </c>
      <c r="F13" s="23">
        <v>586414</v>
      </c>
      <c r="G13" s="23"/>
    </row>
    <row r="14" spans="1:7" ht="13.5" thickBot="1">
      <c r="A14" s="7" t="s">
        <v>10</v>
      </c>
      <c r="B14" s="23"/>
      <c r="C14" s="23"/>
      <c r="D14" s="23">
        <v>21000</v>
      </c>
      <c r="E14" s="23">
        <v>21000</v>
      </c>
      <c r="F14" s="23">
        <v>23213</v>
      </c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1" ref="B16:G16">+SUM(B17:B33)</f>
        <v>900000</v>
      </c>
      <c r="C16" s="22">
        <f t="shared" si="1"/>
        <v>900000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thickBot="1">
      <c r="A18" s="6" t="s">
        <v>35</v>
      </c>
      <c r="B18" s="23">
        <v>900000</v>
      </c>
      <c r="C18" s="23">
        <v>900000</v>
      </c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80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>
      <c r="A24" s="6" t="s">
        <v>39</v>
      </c>
      <c r="B24" s="23"/>
      <c r="C24" s="23"/>
      <c r="D24" s="23"/>
      <c r="E24" s="23"/>
      <c r="F24" s="23"/>
      <c r="G24" s="23"/>
    </row>
    <row r="25" spans="1:7" ht="27" hidden="1" thickBot="1">
      <c r="A25" s="6" t="s">
        <v>41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6"/>
      <c r="B33" s="23"/>
      <c r="C33" s="23"/>
      <c r="D33" s="23"/>
      <c r="E33" s="23"/>
      <c r="F33" s="23"/>
      <c r="G33" s="23"/>
    </row>
    <row r="34" spans="1:7" ht="13.5" thickBot="1">
      <c r="A34" s="20" t="s">
        <v>12</v>
      </c>
      <c r="B34" s="22">
        <f aca="true" t="shared" si="2" ref="B34:G34">+B16+B10</f>
        <v>4723900</v>
      </c>
      <c r="C34" s="22">
        <f t="shared" si="2"/>
        <v>4723900</v>
      </c>
      <c r="D34" s="22">
        <f t="shared" si="2"/>
        <v>1140560</v>
      </c>
      <c r="E34" s="22">
        <f t="shared" si="2"/>
        <v>2011736</v>
      </c>
      <c r="F34" s="22">
        <f t="shared" si="2"/>
        <v>3166448</v>
      </c>
      <c r="G34" s="22">
        <f t="shared" si="2"/>
        <v>0</v>
      </c>
    </row>
    <row r="35" spans="1:7" ht="13.5" thickBot="1">
      <c r="A35" s="6"/>
      <c r="B35" s="23"/>
      <c r="C35" s="23"/>
      <c r="D35" s="23"/>
      <c r="E35" s="23"/>
      <c r="F35" s="23"/>
      <c r="G35" s="23"/>
    </row>
    <row r="36" spans="1:7" ht="13.5" thickBot="1">
      <c r="A36" s="6" t="s">
        <v>13</v>
      </c>
      <c r="B36" s="24">
        <v>90</v>
      </c>
      <c r="C36" s="24">
        <v>90</v>
      </c>
      <c r="D36" s="24">
        <v>83</v>
      </c>
      <c r="E36" s="24">
        <v>82</v>
      </c>
      <c r="F36" s="24">
        <v>83</v>
      </c>
      <c r="G36" s="24"/>
    </row>
    <row r="37" ht="15">
      <c r="A37" s="8"/>
    </row>
    <row r="38" spans="1:7" ht="12.75">
      <c r="A38" s="49" t="s">
        <v>27</v>
      </c>
      <c r="B38" s="50"/>
      <c r="C38" s="50"/>
      <c r="D38" s="50"/>
      <c r="E38" s="50"/>
      <c r="F38" s="50"/>
      <c r="G38" s="50"/>
    </row>
    <row r="39" spans="1:7" ht="12.75">
      <c r="A39" s="50"/>
      <c r="B39" s="50"/>
      <c r="C39" s="50"/>
      <c r="D39" s="50"/>
      <c r="E39" s="50"/>
      <c r="F39" s="50"/>
      <c r="G39" s="50"/>
    </row>
    <row r="41" ht="15">
      <c r="A41" s="8"/>
    </row>
  </sheetData>
  <sheetProtection/>
  <mergeCells count="7">
    <mergeCell ref="A38:G39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G41"/>
  <sheetViews>
    <sheetView zoomScalePageLayoutView="0" workbookViewId="0" topLeftCell="A1">
      <selection activeCell="A18" sqref="A18:IV32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1" t="s">
        <v>0</v>
      </c>
      <c r="B3" s="41"/>
      <c r="C3" s="41"/>
      <c r="D3" s="41"/>
      <c r="E3" s="41"/>
      <c r="F3" s="41"/>
      <c r="G3" s="41"/>
    </row>
    <row r="4" spans="1:7" ht="15">
      <c r="A4" s="42" t="s">
        <v>79</v>
      </c>
      <c r="B4" s="42"/>
      <c r="C4" s="42"/>
      <c r="D4" s="42"/>
      <c r="E4" s="42"/>
      <c r="F4" s="42"/>
      <c r="G4" s="42"/>
    </row>
    <row r="5" spans="1:7" ht="13.5" thickBot="1">
      <c r="A5" s="48" t="s">
        <v>1</v>
      </c>
      <c r="B5" s="48"/>
      <c r="C5" s="48"/>
      <c r="D5" s="48"/>
      <c r="E5" s="48"/>
      <c r="F5" s="48"/>
      <c r="G5" s="48"/>
    </row>
    <row r="6" spans="1:7" ht="13.5" thickBot="1">
      <c r="A6" s="51" t="s">
        <v>33</v>
      </c>
      <c r="B6" s="52"/>
      <c r="C6" s="52"/>
      <c r="D6" s="52"/>
      <c r="E6" s="52"/>
      <c r="F6" s="52"/>
      <c r="G6" s="53"/>
    </row>
    <row r="7" spans="1:7" ht="12.75" customHeight="1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467000</v>
      </c>
      <c r="C10" s="22">
        <f t="shared" si="0"/>
        <v>467000</v>
      </c>
      <c r="D10" s="22">
        <f t="shared" si="0"/>
        <v>109648</v>
      </c>
      <c r="E10" s="22">
        <f t="shared" si="0"/>
        <v>212593</v>
      </c>
      <c r="F10" s="22">
        <f t="shared" si="0"/>
        <v>346507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421000</v>
      </c>
      <c r="C12" s="23">
        <v>421000</v>
      </c>
      <c r="D12" s="23">
        <v>104315</v>
      </c>
      <c r="E12" s="23">
        <v>203522</v>
      </c>
      <c r="F12" s="23">
        <v>333005</v>
      </c>
      <c r="G12" s="23"/>
    </row>
    <row r="13" spans="1:7" ht="13.5" thickBot="1">
      <c r="A13" s="7" t="s">
        <v>9</v>
      </c>
      <c r="B13" s="23">
        <v>46000</v>
      </c>
      <c r="C13" s="23">
        <v>46000</v>
      </c>
      <c r="D13" s="23">
        <v>5333</v>
      </c>
      <c r="E13" s="23">
        <v>9071</v>
      </c>
      <c r="F13" s="23">
        <v>13502</v>
      </c>
      <c r="G13" s="23"/>
    </row>
    <row r="14" spans="1:7" ht="13.5" thickBot="1">
      <c r="A14" s="7" t="s">
        <v>10</v>
      </c>
      <c r="B14" s="23"/>
      <c r="C14" s="23"/>
      <c r="D14" s="23"/>
      <c r="E14" s="23"/>
      <c r="F14" s="23"/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1" ref="B16:G16">+SUM(B17:B33)</f>
        <v>0</v>
      </c>
      <c r="C16" s="22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80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>
      <c r="A24" s="6" t="s">
        <v>39</v>
      </c>
      <c r="B24" s="23"/>
      <c r="C24" s="23"/>
      <c r="D24" s="23"/>
      <c r="E24" s="23"/>
      <c r="F24" s="23"/>
      <c r="G24" s="23"/>
    </row>
    <row r="25" spans="1:7" ht="27" hidden="1" thickBot="1">
      <c r="A25" s="6" t="s">
        <v>41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6"/>
      <c r="B33" s="23"/>
      <c r="C33" s="23"/>
      <c r="D33" s="23"/>
      <c r="E33" s="23"/>
      <c r="F33" s="23"/>
      <c r="G33" s="23"/>
    </row>
    <row r="34" spans="1:7" ht="13.5" thickBot="1">
      <c r="A34" s="20" t="s">
        <v>12</v>
      </c>
      <c r="B34" s="22">
        <f aca="true" t="shared" si="2" ref="B34:G34">+B16+B10</f>
        <v>467000</v>
      </c>
      <c r="C34" s="22">
        <f t="shared" si="2"/>
        <v>467000</v>
      </c>
      <c r="D34" s="22">
        <f t="shared" si="2"/>
        <v>109648</v>
      </c>
      <c r="E34" s="22">
        <f t="shared" si="2"/>
        <v>212593</v>
      </c>
      <c r="F34" s="22">
        <f t="shared" si="2"/>
        <v>346507</v>
      </c>
      <c r="G34" s="22">
        <f t="shared" si="2"/>
        <v>0</v>
      </c>
    </row>
    <row r="35" spans="1:7" ht="13.5" thickBot="1">
      <c r="A35" s="6"/>
      <c r="B35" s="23"/>
      <c r="C35" s="23"/>
      <c r="D35" s="23"/>
      <c r="E35" s="23"/>
      <c r="F35" s="23"/>
      <c r="G35" s="23"/>
    </row>
    <row r="36" spans="1:7" ht="13.5" thickBot="1">
      <c r="A36" s="6" t="s">
        <v>13</v>
      </c>
      <c r="B36" s="24">
        <v>120</v>
      </c>
      <c r="C36" s="24">
        <v>120</v>
      </c>
      <c r="D36" s="24">
        <v>114</v>
      </c>
      <c r="E36" s="24">
        <v>114</v>
      </c>
      <c r="F36" s="24">
        <v>116</v>
      </c>
      <c r="G36" s="24"/>
    </row>
    <row r="37" ht="15">
      <c r="A37" s="8"/>
    </row>
    <row r="38" spans="1:7" ht="12.75">
      <c r="A38" s="49" t="s">
        <v>27</v>
      </c>
      <c r="B38" s="50"/>
      <c r="C38" s="50"/>
      <c r="D38" s="50"/>
      <c r="E38" s="50"/>
      <c r="F38" s="50"/>
      <c r="G38" s="50"/>
    </row>
    <row r="39" spans="1:7" ht="12.75">
      <c r="A39" s="50"/>
      <c r="B39" s="50"/>
      <c r="C39" s="50"/>
      <c r="D39" s="50"/>
      <c r="E39" s="50"/>
      <c r="F39" s="50"/>
      <c r="G39" s="50"/>
    </row>
    <row r="41" ht="15">
      <c r="A41" s="8"/>
    </row>
  </sheetData>
  <sheetProtection/>
  <mergeCells count="7">
    <mergeCell ref="A38:G39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G41"/>
  <sheetViews>
    <sheetView zoomScalePageLayoutView="0" workbookViewId="0" topLeftCell="A10">
      <selection activeCell="A38" sqref="A38:G39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1" t="s">
        <v>0</v>
      </c>
      <c r="B3" s="41"/>
      <c r="C3" s="41"/>
      <c r="D3" s="41"/>
      <c r="E3" s="41"/>
      <c r="F3" s="41"/>
      <c r="G3" s="41"/>
    </row>
    <row r="4" spans="1:7" ht="15">
      <c r="A4" s="42" t="s">
        <v>79</v>
      </c>
      <c r="B4" s="42"/>
      <c r="C4" s="42"/>
      <c r="D4" s="42"/>
      <c r="E4" s="42"/>
      <c r="F4" s="42"/>
      <c r="G4" s="42"/>
    </row>
    <row r="5" spans="1:7" ht="13.5" thickBot="1">
      <c r="A5" s="48" t="s">
        <v>1</v>
      </c>
      <c r="B5" s="48"/>
      <c r="C5" s="48"/>
      <c r="D5" s="48"/>
      <c r="E5" s="48"/>
      <c r="F5" s="48"/>
      <c r="G5" s="48"/>
    </row>
    <row r="6" spans="1:7" ht="13.5" thickBot="1">
      <c r="A6" s="51" t="s">
        <v>34</v>
      </c>
      <c r="B6" s="52"/>
      <c r="C6" s="52"/>
      <c r="D6" s="52"/>
      <c r="E6" s="52"/>
      <c r="F6" s="52"/>
      <c r="G6" s="53"/>
    </row>
    <row r="7" spans="1:7" ht="12.75" customHeight="1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26103400</v>
      </c>
      <c r="C10" s="22">
        <f t="shared" si="0"/>
        <v>27851594</v>
      </c>
      <c r="D10" s="22">
        <f t="shared" si="0"/>
        <v>5678658</v>
      </c>
      <c r="E10" s="22">
        <f t="shared" si="0"/>
        <v>13460147</v>
      </c>
      <c r="F10" s="22">
        <f t="shared" si="0"/>
        <v>19491159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18526300</v>
      </c>
      <c r="C12" s="23">
        <v>18526300</v>
      </c>
      <c r="D12" s="23">
        <v>4240932</v>
      </c>
      <c r="E12" s="23">
        <v>8516368</v>
      </c>
      <c r="F12" s="23">
        <v>13149465</v>
      </c>
      <c r="G12" s="23"/>
    </row>
    <row r="13" spans="1:7" ht="13.5" thickBot="1">
      <c r="A13" s="7" t="s">
        <v>9</v>
      </c>
      <c r="B13" s="23">
        <v>7096700</v>
      </c>
      <c r="C13" s="23">
        <v>8835577</v>
      </c>
      <c r="D13" s="23">
        <v>1408739</v>
      </c>
      <c r="E13" s="23">
        <v>4864840</v>
      </c>
      <c r="F13" s="23">
        <v>6092111</v>
      </c>
      <c r="G13" s="23"/>
    </row>
    <row r="14" spans="1:7" ht="13.5" thickBot="1">
      <c r="A14" s="7" t="s">
        <v>10</v>
      </c>
      <c r="B14" s="23">
        <v>480400</v>
      </c>
      <c r="C14" s="23">
        <v>489717</v>
      </c>
      <c r="D14" s="23">
        <v>28987</v>
      </c>
      <c r="E14" s="23">
        <v>78939</v>
      </c>
      <c r="F14" s="23">
        <v>249583</v>
      </c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1" ref="B16:G16">+SUM(B17:B33)</f>
        <v>2960000</v>
      </c>
      <c r="C16" s="22">
        <f t="shared" si="1"/>
        <v>30677027</v>
      </c>
      <c r="D16" s="22">
        <f t="shared" si="1"/>
        <v>8084946</v>
      </c>
      <c r="E16" s="22">
        <f t="shared" si="1"/>
        <v>8410854</v>
      </c>
      <c r="F16" s="22">
        <f t="shared" si="1"/>
        <v>9365189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thickBot="1">
      <c r="A19" s="6" t="s">
        <v>36</v>
      </c>
      <c r="B19" s="34">
        <v>1875000</v>
      </c>
      <c r="C19" s="35">
        <v>530436</v>
      </c>
      <c r="D19" s="35"/>
      <c r="E19" s="35">
        <v>-2990</v>
      </c>
      <c r="F19" s="34">
        <v>120162</v>
      </c>
      <c r="G19" s="23"/>
    </row>
    <row r="20" spans="1:7" ht="39.75" thickBot="1">
      <c r="A20" s="6" t="s">
        <v>37</v>
      </c>
      <c r="B20" s="34">
        <v>165000</v>
      </c>
      <c r="C20" s="35">
        <v>30000</v>
      </c>
      <c r="D20" s="35"/>
      <c r="E20" s="35"/>
      <c r="F20" s="34">
        <v>1340</v>
      </c>
      <c r="G20" s="23"/>
    </row>
    <row r="21" spans="1:7" ht="39.75" thickBot="1">
      <c r="A21" s="6" t="s">
        <v>38</v>
      </c>
      <c r="B21" s="34">
        <v>770000</v>
      </c>
      <c r="C21" s="35">
        <v>671000</v>
      </c>
      <c r="D21" s="35"/>
      <c r="E21" s="35"/>
      <c r="F21" s="34">
        <v>390031</v>
      </c>
      <c r="G21" s="23"/>
    </row>
    <row r="22" spans="1:7" ht="42" customHeight="1" thickBot="1">
      <c r="A22" s="6" t="s">
        <v>80</v>
      </c>
      <c r="B22" s="34"/>
      <c r="C22" s="35">
        <v>1257800</v>
      </c>
      <c r="D22" s="35"/>
      <c r="E22" s="35"/>
      <c r="F22" s="34">
        <v>160343</v>
      </c>
      <c r="G22" s="23"/>
    </row>
    <row r="23" spans="1:7" ht="27" thickBot="1">
      <c r="A23" s="6" t="s">
        <v>40</v>
      </c>
      <c r="B23" s="34">
        <v>150000</v>
      </c>
      <c r="C23" s="35">
        <v>4232</v>
      </c>
      <c r="D23" s="35">
        <v>3002</v>
      </c>
      <c r="E23" s="35">
        <v>3002</v>
      </c>
      <c r="F23" s="34">
        <v>3002</v>
      </c>
      <c r="G23" s="23"/>
    </row>
    <row r="24" spans="1:7" ht="27" hidden="1" thickBot="1">
      <c r="A24" s="6" t="s">
        <v>39</v>
      </c>
      <c r="B24" s="34"/>
      <c r="C24" s="35"/>
      <c r="D24" s="35"/>
      <c r="E24" s="35"/>
      <c r="F24" s="34"/>
      <c r="G24" s="23"/>
    </row>
    <row r="25" spans="1:7" ht="27" hidden="1" thickBot="1">
      <c r="A25" s="6" t="s">
        <v>41</v>
      </c>
      <c r="B25" s="34"/>
      <c r="C25" s="35"/>
      <c r="D25" s="35"/>
      <c r="E25" s="35"/>
      <c r="F25" s="34"/>
      <c r="G25" s="23"/>
    </row>
    <row r="26" spans="1:7" ht="13.5" thickBot="1">
      <c r="A26" s="6" t="s">
        <v>42</v>
      </c>
      <c r="B26" s="34">
        <v>0</v>
      </c>
      <c r="C26" s="35">
        <v>27921736</v>
      </c>
      <c r="D26" s="35">
        <v>7967390</v>
      </c>
      <c r="E26" s="35">
        <v>8147571</v>
      </c>
      <c r="F26" s="34">
        <v>8198331</v>
      </c>
      <c r="G26" s="23"/>
    </row>
    <row r="27" spans="1:7" ht="13.5" thickBot="1">
      <c r="A27" s="6" t="s">
        <v>43</v>
      </c>
      <c r="B27" s="34"/>
      <c r="C27" s="35">
        <v>261823</v>
      </c>
      <c r="D27" s="35">
        <v>114554</v>
      </c>
      <c r="E27" s="35">
        <v>263271</v>
      </c>
      <c r="F27" s="34">
        <v>491980</v>
      </c>
      <c r="G27" s="23"/>
    </row>
    <row r="28" spans="1:7" ht="27" hidden="1" thickBot="1">
      <c r="A28" s="6" t="s">
        <v>44</v>
      </c>
      <c r="B28" s="34"/>
      <c r="C28" s="34"/>
      <c r="D28" s="34"/>
      <c r="E28" s="34"/>
      <c r="F28" s="23"/>
      <c r="G28" s="23"/>
    </row>
    <row r="29" spans="1:7" ht="13.5" hidden="1" thickBot="1">
      <c r="A29" s="6"/>
      <c r="B29" s="34"/>
      <c r="C29" s="34"/>
      <c r="D29" s="34"/>
      <c r="E29" s="34"/>
      <c r="F29" s="23"/>
      <c r="G29" s="23"/>
    </row>
    <row r="30" spans="1:7" ht="13.5" hidden="1" thickBot="1">
      <c r="A30" s="6"/>
      <c r="B30" s="34"/>
      <c r="C30" s="34"/>
      <c r="D30" s="34"/>
      <c r="E30" s="34"/>
      <c r="F30" s="23"/>
      <c r="G30" s="23"/>
    </row>
    <row r="31" spans="1:7" ht="13.5" hidden="1" thickBot="1">
      <c r="A31" s="6"/>
      <c r="B31" s="34"/>
      <c r="C31" s="34"/>
      <c r="D31" s="34"/>
      <c r="E31" s="34"/>
      <c r="F31" s="23"/>
      <c r="G31" s="23"/>
    </row>
    <row r="32" spans="1:7" ht="13.5" hidden="1" thickBot="1">
      <c r="A32" s="6"/>
      <c r="B32" s="34"/>
      <c r="C32" s="34"/>
      <c r="D32" s="34"/>
      <c r="E32" s="34"/>
      <c r="F32" s="23"/>
      <c r="G32" s="23"/>
    </row>
    <row r="33" spans="1:7" ht="13.5" thickBot="1">
      <c r="A33" s="6"/>
      <c r="B33" s="23"/>
      <c r="C33" s="23"/>
      <c r="D33" s="23"/>
      <c r="E33" s="23"/>
      <c r="F33" s="23"/>
      <c r="G33" s="23"/>
    </row>
    <row r="34" spans="1:7" ht="13.5" thickBot="1">
      <c r="A34" s="20" t="s">
        <v>12</v>
      </c>
      <c r="B34" s="22">
        <f aca="true" t="shared" si="2" ref="B34:G34">+B16+B10</f>
        <v>29063400</v>
      </c>
      <c r="C34" s="22">
        <f t="shared" si="2"/>
        <v>58528621</v>
      </c>
      <c r="D34" s="22">
        <f t="shared" si="2"/>
        <v>13763604</v>
      </c>
      <c r="E34" s="22">
        <f t="shared" si="2"/>
        <v>21871001</v>
      </c>
      <c r="F34" s="22">
        <f t="shared" si="2"/>
        <v>28856348</v>
      </c>
      <c r="G34" s="22">
        <f t="shared" si="2"/>
        <v>0</v>
      </c>
    </row>
    <row r="35" spans="1:7" ht="13.5" thickBot="1">
      <c r="A35" s="6"/>
      <c r="B35" s="23"/>
      <c r="C35" s="23"/>
      <c r="D35" s="23"/>
      <c r="E35" s="23"/>
      <c r="F35" s="23"/>
      <c r="G35" s="23"/>
    </row>
    <row r="36" spans="1:7" ht="13.5" thickBot="1">
      <c r="A36" s="6" t="s">
        <v>13</v>
      </c>
      <c r="B36" s="24">
        <v>931</v>
      </c>
      <c r="C36" s="24">
        <v>931</v>
      </c>
      <c r="D36" s="24">
        <v>850</v>
      </c>
      <c r="E36" s="24">
        <v>851</v>
      </c>
      <c r="F36" s="24">
        <v>854</v>
      </c>
      <c r="G36" s="24"/>
    </row>
    <row r="37" ht="15">
      <c r="A37" s="8"/>
    </row>
    <row r="38" spans="1:7" ht="12.75">
      <c r="A38" s="49" t="s">
        <v>27</v>
      </c>
      <c r="B38" s="50"/>
      <c r="C38" s="50"/>
      <c r="D38" s="50"/>
      <c r="E38" s="50"/>
      <c r="F38" s="50"/>
      <c r="G38" s="50"/>
    </row>
    <row r="39" spans="1:7" ht="12.75">
      <c r="A39" s="50"/>
      <c r="B39" s="50"/>
      <c r="C39" s="50"/>
      <c r="D39" s="50"/>
      <c r="E39" s="50"/>
      <c r="F39" s="50"/>
      <c r="G39" s="50"/>
    </row>
    <row r="41" ht="15">
      <c r="A41" s="8"/>
    </row>
  </sheetData>
  <sheetProtection/>
  <mergeCells count="7">
    <mergeCell ref="A38:G39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3:G41"/>
  <sheetViews>
    <sheetView zoomScalePageLayoutView="0" workbookViewId="0" topLeftCell="A4">
      <selection activeCell="A25" sqref="A25:IV32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1" t="s">
        <v>0</v>
      </c>
      <c r="B3" s="41"/>
      <c r="C3" s="41"/>
      <c r="D3" s="41"/>
      <c r="E3" s="41"/>
      <c r="F3" s="41"/>
      <c r="G3" s="41"/>
    </row>
    <row r="4" spans="1:7" ht="15">
      <c r="A4" s="42" t="s">
        <v>79</v>
      </c>
      <c r="B4" s="42"/>
      <c r="C4" s="42"/>
      <c r="D4" s="42"/>
      <c r="E4" s="42"/>
      <c r="F4" s="42"/>
      <c r="G4" s="42"/>
    </row>
    <row r="5" spans="1:7" ht="13.5" thickBot="1">
      <c r="A5" s="48" t="s">
        <v>1</v>
      </c>
      <c r="B5" s="48"/>
      <c r="C5" s="48"/>
      <c r="D5" s="48"/>
      <c r="E5" s="48"/>
      <c r="F5" s="48"/>
      <c r="G5" s="48"/>
    </row>
    <row r="6" spans="1:7" ht="13.5" thickBot="1">
      <c r="A6" s="51" t="s">
        <v>45</v>
      </c>
      <c r="B6" s="52"/>
      <c r="C6" s="52"/>
      <c r="D6" s="52"/>
      <c r="E6" s="52"/>
      <c r="F6" s="52"/>
      <c r="G6" s="53"/>
    </row>
    <row r="7" spans="1:7" ht="12.75" customHeight="1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247200</v>
      </c>
      <c r="C10" s="22">
        <f t="shared" si="0"/>
        <v>247200</v>
      </c>
      <c r="D10" s="22">
        <f t="shared" si="0"/>
        <v>59809</v>
      </c>
      <c r="E10" s="22">
        <f t="shared" si="0"/>
        <v>108013</v>
      </c>
      <c r="F10" s="22">
        <f t="shared" si="0"/>
        <v>169984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220200</v>
      </c>
      <c r="C12" s="23">
        <v>220200</v>
      </c>
      <c r="D12" s="23">
        <v>59739</v>
      </c>
      <c r="E12" s="23">
        <v>107345</v>
      </c>
      <c r="F12" s="23">
        <v>169242</v>
      </c>
      <c r="G12" s="23"/>
    </row>
    <row r="13" spans="1:7" ht="13.5" thickBot="1">
      <c r="A13" s="7" t="s">
        <v>9</v>
      </c>
      <c r="B13" s="23">
        <v>27000</v>
      </c>
      <c r="C13" s="23">
        <v>27000</v>
      </c>
      <c r="D13" s="23">
        <v>70</v>
      </c>
      <c r="E13" s="23">
        <v>668</v>
      </c>
      <c r="F13" s="23">
        <v>742</v>
      </c>
      <c r="G13" s="23"/>
    </row>
    <row r="14" spans="1:7" ht="13.5" thickBot="1">
      <c r="A14" s="7" t="s">
        <v>10</v>
      </c>
      <c r="B14" s="23"/>
      <c r="C14" s="23"/>
      <c r="D14" s="23"/>
      <c r="E14" s="23"/>
      <c r="F14" s="23"/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1" ref="B16:G16">+SUM(B17:B33)</f>
        <v>33340000</v>
      </c>
      <c r="C16" s="22">
        <f t="shared" si="1"/>
        <v>39074000</v>
      </c>
      <c r="D16" s="22">
        <f t="shared" si="1"/>
        <v>8818460</v>
      </c>
      <c r="E16" s="22">
        <f t="shared" si="1"/>
        <v>19110833</v>
      </c>
      <c r="F16" s="22">
        <f t="shared" si="1"/>
        <v>30685333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80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thickBot="1">
      <c r="A24" s="6" t="s">
        <v>39</v>
      </c>
      <c r="B24" s="23">
        <v>33340000</v>
      </c>
      <c r="C24" s="23">
        <v>39074000</v>
      </c>
      <c r="D24" s="23">
        <v>8818460</v>
      </c>
      <c r="E24" s="23">
        <v>19110833</v>
      </c>
      <c r="F24" s="23">
        <v>30685333</v>
      </c>
      <c r="G24" s="23"/>
    </row>
    <row r="25" spans="1:7" ht="27" hidden="1" thickBot="1">
      <c r="A25" s="6" t="s">
        <v>41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6"/>
      <c r="B33" s="23"/>
      <c r="C33" s="23"/>
      <c r="D33" s="23"/>
      <c r="E33" s="23"/>
      <c r="F33" s="23"/>
      <c r="G33" s="23"/>
    </row>
    <row r="34" spans="1:7" ht="13.5" thickBot="1">
      <c r="A34" s="20" t="s">
        <v>12</v>
      </c>
      <c r="B34" s="22">
        <f aca="true" t="shared" si="2" ref="B34:G34">+B16+B10</f>
        <v>33587200</v>
      </c>
      <c r="C34" s="22">
        <f t="shared" si="2"/>
        <v>39321200</v>
      </c>
      <c r="D34" s="22">
        <f t="shared" si="2"/>
        <v>8878269</v>
      </c>
      <c r="E34" s="22">
        <f t="shared" si="2"/>
        <v>19218846</v>
      </c>
      <c r="F34" s="22">
        <f t="shared" si="2"/>
        <v>30855317</v>
      </c>
      <c r="G34" s="22">
        <f t="shared" si="2"/>
        <v>0</v>
      </c>
    </row>
    <row r="35" spans="1:7" ht="13.5" thickBot="1">
      <c r="A35" s="6"/>
      <c r="B35" s="23"/>
      <c r="C35" s="23"/>
      <c r="D35" s="23"/>
      <c r="E35" s="23"/>
      <c r="F35" s="23"/>
      <c r="G35" s="23"/>
    </row>
    <row r="36" spans="1:7" ht="13.5" thickBot="1">
      <c r="A36" s="6" t="s">
        <v>13</v>
      </c>
      <c r="B36" s="24">
        <v>5</v>
      </c>
      <c r="C36" s="24">
        <v>5</v>
      </c>
      <c r="D36" s="24">
        <v>5</v>
      </c>
      <c r="E36" s="24">
        <v>5</v>
      </c>
      <c r="F36" s="24">
        <v>5</v>
      </c>
      <c r="G36" s="24"/>
    </row>
    <row r="37" ht="15">
      <c r="A37" s="8"/>
    </row>
    <row r="38" spans="1:7" ht="12.75">
      <c r="A38" s="49" t="s">
        <v>27</v>
      </c>
      <c r="B38" s="50"/>
      <c r="C38" s="50"/>
      <c r="D38" s="50"/>
      <c r="E38" s="50"/>
      <c r="F38" s="50"/>
      <c r="G38" s="50"/>
    </row>
    <row r="39" spans="1:7" ht="12.75">
      <c r="A39" s="50"/>
      <c r="B39" s="50"/>
      <c r="C39" s="50"/>
      <c r="D39" s="50"/>
      <c r="E39" s="50"/>
      <c r="F39" s="50"/>
      <c r="G39" s="50"/>
    </row>
    <row r="41" ht="15">
      <c r="A41" s="8"/>
    </row>
  </sheetData>
  <sheetProtection/>
  <mergeCells count="7">
    <mergeCell ref="A38:G39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3:G41"/>
  <sheetViews>
    <sheetView zoomScalePageLayoutView="0" workbookViewId="0" topLeftCell="A10">
      <selection activeCell="A18" sqref="A18:IV32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1" t="s">
        <v>0</v>
      </c>
      <c r="B3" s="41"/>
      <c r="C3" s="41"/>
      <c r="D3" s="41"/>
      <c r="E3" s="41"/>
      <c r="F3" s="41"/>
      <c r="G3" s="41"/>
    </row>
    <row r="4" spans="1:7" ht="15">
      <c r="A4" s="42" t="s">
        <v>79</v>
      </c>
      <c r="B4" s="42"/>
      <c r="C4" s="42"/>
      <c r="D4" s="42"/>
      <c r="E4" s="42"/>
      <c r="F4" s="42"/>
      <c r="G4" s="42"/>
    </row>
    <row r="5" spans="1:7" ht="13.5" thickBot="1">
      <c r="A5" s="48" t="s">
        <v>1</v>
      </c>
      <c r="B5" s="48"/>
      <c r="C5" s="48"/>
      <c r="D5" s="48"/>
      <c r="E5" s="48"/>
      <c r="F5" s="48"/>
      <c r="G5" s="48"/>
    </row>
    <row r="6" spans="1:7" ht="13.5" thickBot="1">
      <c r="A6" s="51" t="s">
        <v>46</v>
      </c>
      <c r="B6" s="52"/>
      <c r="C6" s="52"/>
      <c r="D6" s="52"/>
      <c r="E6" s="52"/>
      <c r="F6" s="52"/>
      <c r="G6" s="53"/>
    </row>
    <row r="7" spans="1:7" ht="12.75" customHeight="1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7776800</v>
      </c>
      <c r="C10" s="22">
        <f t="shared" si="0"/>
        <v>7788949</v>
      </c>
      <c r="D10" s="22">
        <f t="shared" si="0"/>
        <v>1850683</v>
      </c>
      <c r="E10" s="22">
        <f t="shared" si="0"/>
        <v>3728257</v>
      </c>
      <c r="F10" s="22">
        <f t="shared" si="0"/>
        <v>5655285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6441800</v>
      </c>
      <c r="C12" s="23">
        <v>6445949</v>
      </c>
      <c r="D12" s="23">
        <v>1569745</v>
      </c>
      <c r="E12" s="23">
        <v>3101756</v>
      </c>
      <c r="F12" s="23">
        <v>4623954</v>
      </c>
      <c r="G12" s="23"/>
    </row>
    <row r="13" spans="1:7" ht="13.5" thickBot="1">
      <c r="A13" s="7" t="s">
        <v>9</v>
      </c>
      <c r="B13" s="23">
        <v>710000</v>
      </c>
      <c r="C13" s="23">
        <v>1007000</v>
      </c>
      <c r="D13" s="23">
        <v>280938</v>
      </c>
      <c r="E13" s="23">
        <v>539415</v>
      </c>
      <c r="F13" s="23">
        <v>863258</v>
      </c>
      <c r="G13" s="23"/>
    </row>
    <row r="14" spans="1:7" ht="13.5" thickBot="1">
      <c r="A14" s="7" t="s">
        <v>10</v>
      </c>
      <c r="B14" s="23">
        <v>625000</v>
      </c>
      <c r="C14" s="23">
        <v>336000</v>
      </c>
      <c r="D14" s="23"/>
      <c r="E14" s="23">
        <v>87086</v>
      </c>
      <c r="F14" s="23">
        <v>168073</v>
      </c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1" ref="B16:G16">+SUM(B17:B33)</f>
        <v>0</v>
      </c>
      <c r="C16" s="22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80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>
      <c r="A24" s="6" t="s">
        <v>39</v>
      </c>
      <c r="B24" s="23"/>
      <c r="C24" s="23"/>
      <c r="D24" s="23"/>
      <c r="E24" s="23"/>
      <c r="F24" s="23"/>
      <c r="G24" s="23"/>
    </row>
    <row r="25" spans="1:7" ht="27" hidden="1" thickBot="1">
      <c r="A25" s="6" t="s">
        <v>41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6"/>
      <c r="B33" s="23"/>
      <c r="C33" s="23"/>
      <c r="D33" s="23"/>
      <c r="E33" s="23"/>
      <c r="F33" s="23"/>
      <c r="G33" s="23"/>
    </row>
    <row r="34" spans="1:7" ht="13.5" thickBot="1">
      <c r="A34" s="20" t="s">
        <v>12</v>
      </c>
      <c r="B34" s="22">
        <f aca="true" t="shared" si="2" ref="B34:G34">+B16+B10</f>
        <v>7776800</v>
      </c>
      <c r="C34" s="22">
        <f t="shared" si="2"/>
        <v>7788949</v>
      </c>
      <c r="D34" s="22">
        <f t="shared" si="2"/>
        <v>1850683</v>
      </c>
      <c r="E34" s="22">
        <f t="shared" si="2"/>
        <v>3728257</v>
      </c>
      <c r="F34" s="22">
        <f t="shared" si="2"/>
        <v>5655285</v>
      </c>
      <c r="G34" s="22">
        <f t="shared" si="2"/>
        <v>0</v>
      </c>
    </row>
    <row r="35" spans="1:7" ht="13.5" thickBot="1">
      <c r="A35" s="6"/>
      <c r="B35" s="23"/>
      <c r="C35" s="23"/>
      <c r="D35" s="23"/>
      <c r="E35" s="23"/>
      <c r="F35" s="23"/>
      <c r="G35" s="23"/>
    </row>
    <row r="36" spans="1:7" ht="13.5" thickBot="1">
      <c r="A36" s="6" t="s">
        <v>13</v>
      </c>
      <c r="B36" s="24">
        <v>384</v>
      </c>
      <c r="C36" s="24">
        <v>384</v>
      </c>
      <c r="D36" s="24">
        <v>330</v>
      </c>
      <c r="E36" s="24">
        <v>326</v>
      </c>
      <c r="F36" s="24">
        <v>328</v>
      </c>
      <c r="G36" s="24"/>
    </row>
    <row r="37" ht="15">
      <c r="A37" s="8"/>
    </row>
    <row r="38" spans="1:7" ht="12.75">
      <c r="A38" s="49" t="s">
        <v>27</v>
      </c>
      <c r="B38" s="50"/>
      <c r="C38" s="50"/>
      <c r="D38" s="50"/>
      <c r="E38" s="50"/>
      <c r="F38" s="50"/>
      <c r="G38" s="50"/>
    </row>
    <row r="39" spans="1:7" ht="12.75">
      <c r="A39" s="50"/>
      <c r="B39" s="50"/>
      <c r="C39" s="50"/>
      <c r="D39" s="50"/>
      <c r="E39" s="50"/>
      <c r="F39" s="50"/>
      <c r="G39" s="50"/>
    </row>
    <row r="41" ht="15">
      <c r="A41" s="8"/>
    </row>
  </sheetData>
  <sheetProtection/>
  <mergeCells count="7">
    <mergeCell ref="A38:G39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3:G41"/>
  <sheetViews>
    <sheetView zoomScalePageLayoutView="0" workbookViewId="0" topLeftCell="A12">
      <selection activeCell="A18" sqref="A18:IV32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">
      <c r="A3" s="41" t="s">
        <v>0</v>
      </c>
      <c r="B3" s="41"/>
      <c r="C3" s="41"/>
      <c r="D3" s="41"/>
      <c r="E3" s="41"/>
      <c r="F3" s="41"/>
      <c r="G3" s="41"/>
    </row>
    <row r="4" spans="1:7" ht="15">
      <c r="A4" s="42" t="s">
        <v>79</v>
      </c>
      <c r="B4" s="42"/>
      <c r="C4" s="42"/>
      <c r="D4" s="42"/>
      <c r="E4" s="42"/>
      <c r="F4" s="42"/>
      <c r="G4" s="42"/>
    </row>
    <row r="5" spans="1:7" ht="13.5" thickBot="1">
      <c r="A5" s="48" t="s">
        <v>1</v>
      </c>
      <c r="B5" s="48"/>
      <c r="C5" s="48"/>
      <c r="D5" s="48"/>
      <c r="E5" s="48"/>
      <c r="F5" s="48"/>
      <c r="G5" s="48"/>
    </row>
    <row r="6" spans="1:7" ht="13.5" thickBot="1">
      <c r="A6" s="51" t="s">
        <v>47</v>
      </c>
      <c r="B6" s="52"/>
      <c r="C6" s="52"/>
      <c r="D6" s="52"/>
      <c r="E6" s="52"/>
      <c r="F6" s="52"/>
      <c r="G6" s="53"/>
    </row>
    <row r="7" spans="1:7" ht="12.75" customHeight="1">
      <c r="A7" s="21" t="s">
        <v>2</v>
      </c>
      <c r="B7" s="38" t="s">
        <v>21</v>
      </c>
      <c r="C7" s="45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9"/>
      <c r="C8" s="4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40"/>
      <c r="C9" s="47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11273700</v>
      </c>
      <c r="C10" s="22">
        <f t="shared" si="0"/>
        <v>10668701</v>
      </c>
      <c r="D10" s="22">
        <f t="shared" si="0"/>
        <v>1961691</v>
      </c>
      <c r="E10" s="22">
        <f t="shared" si="0"/>
        <v>3764627</v>
      </c>
      <c r="F10" s="22">
        <f t="shared" si="0"/>
        <v>5558639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5245700</v>
      </c>
      <c r="C12" s="23">
        <v>4943124</v>
      </c>
      <c r="D12" s="23">
        <v>1294767</v>
      </c>
      <c r="E12" s="23">
        <v>2323119</v>
      </c>
      <c r="F12" s="23">
        <v>3668229</v>
      </c>
      <c r="G12" s="23"/>
    </row>
    <row r="13" spans="1:7" ht="13.5" thickBot="1">
      <c r="A13" s="7" t="s">
        <v>9</v>
      </c>
      <c r="B13" s="23">
        <v>3778000</v>
      </c>
      <c r="C13" s="23">
        <v>3511132</v>
      </c>
      <c r="D13" s="23">
        <v>658789</v>
      </c>
      <c r="E13" s="23">
        <v>1400566</v>
      </c>
      <c r="F13" s="23">
        <v>1841591</v>
      </c>
      <c r="G13" s="23"/>
    </row>
    <row r="14" spans="1:7" ht="13.5" thickBot="1">
      <c r="A14" s="7" t="s">
        <v>10</v>
      </c>
      <c r="B14" s="23">
        <v>2250000</v>
      </c>
      <c r="C14" s="23">
        <v>2214445</v>
      </c>
      <c r="D14" s="23">
        <v>8135</v>
      </c>
      <c r="E14" s="23">
        <v>40942</v>
      </c>
      <c r="F14" s="23">
        <v>48819</v>
      </c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13.5" thickBot="1">
      <c r="A16" s="20" t="s">
        <v>11</v>
      </c>
      <c r="B16" s="22">
        <f aca="true" t="shared" si="1" ref="B16:G16">+SUM(B17:B33)</f>
        <v>0</v>
      </c>
      <c r="C16" s="22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35</v>
      </c>
      <c r="B18" s="23"/>
      <c r="C18" s="23"/>
      <c r="D18" s="23"/>
      <c r="E18" s="23"/>
      <c r="F18" s="23"/>
      <c r="G18" s="23"/>
    </row>
    <row r="19" spans="1:7" ht="27" hidden="1" thickBot="1">
      <c r="A19" s="6" t="s">
        <v>36</v>
      </c>
      <c r="B19" s="23"/>
      <c r="C19" s="23"/>
      <c r="D19" s="23"/>
      <c r="E19" s="23"/>
      <c r="F19" s="23"/>
      <c r="G19" s="23"/>
    </row>
    <row r="20" spans="1:7" ht="39.75" hidden="1" thickBot="1">
      <c r="A20" s="6" t="s">
        <v>37</v>
      </c>
      <c r="B20" s="23"/>
      <c r="C20" s="23"/>
      <c r="D20" s="23"/>
      <c r="E20" s="23"/>
      <c r="F20" s="23"/>
      <c r="G20" s="23"/>
    </row>
    <row r="21" spans="1:7" ht="39.75" hidden="1" thickBot="1">
      <c r="A21" s="6" t="s">
        <v>38</v>
      </c>
      <c r="B21" s="23"/>
      <c r="C21" s="23"/>
      <c r="D21" s="23"/>
      <c r="E21" s="23"/>
      <c r="F21" s="23"/>
      <c r="G21" s="23"/>
    </row>
    <row r="22" spans="1:7" ht="42" customHeight="1" hidden="1" thickBot="1">
      <c r="A22" s="6" t="s">
        <v>80</v>
      </c>
      <c r="B22" s="23"/>
      <c r="C22" s="23"/>
      <c r="D22" s="23"/>
      <c r="E22" s="23"/>
      <c r="F22" s="23"/>
      <c r="G22" s="23"/>
    </row>
    <row r="23" spans="1:7" ht="27" hidden="1" thickBot="1">
      <c r="A23" s="6" t="s">
        <v>40</v>
      </c>
      <c r="B23" s="23"/>
      <c r="C23" s="23"/>
      <c r="D23" s="23"/>
      <c r="E23" s="23"/>
      <c r="F23" s="23"/>
      <c r="G23" s="23"/>
    </row>
    <row r="24" spans="1:7" ht="27" hidden="1" thickBot="1">
      <c r="A24" s="6" t="s">
        <v>39</v>
      </c>
      <c r="B24" s="23"/>
      <c r="C24" s="23"/>
      <c r="D24" s="23"/>
      <c r="E24" s="23"/>
      <c r="F24" s="23"/>
      <c r="G24" s="23"/>
    </row>
    <row r="25" spans="1:7" ht="27" hidden="1" thickBot="1">
      <c r="A25" s="6" t="s">
        <v>41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42</v>
      </c>
      <c r="B26" s="23"/>
      <c r="C26" s="23"/>
      <c r="D26" s="23"/>
      <c r="E26" s="23"/>
      <c r="F26" s="23"/>
      <c r="G26" s="23"/>
    </row>
    <row r="27" spans="1:7" ht="13.5" hidden="1" thickBot="1">
      <c r="A27" s="6" t="s">
        <v>43</v>
      </c>
      <c r="B27" s="23"/>
      <c r="C27" s="23"/>
      <c r="D27" s="23"/>
      <c r="E27" s="23"/>
      <c r="F27" s="23"/>
      <c r="G27" s="23"/>
    </row>
    <row r="28" spans="1:7" ht="27" hidden="1" thickBot="1">
      <c r="A28" s="6" t="s">
        <v>44</v>
      </c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hidden="1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6"/>
      <c r="B33" s="23"/>
      <c r="C33" s="23"/>
      <c r="D33" s="23"/>
      <c r="E33" s="23"/>
      <c r="F33" s="23"/>
      <c r="G33" s="23"/>
    </row>
    <row r="34" spans="1:7" ht="13.5" thickBot="1">
      <c r="A34" s="20" t="s">
        <v>12</v>
      </c>
      <c r="B34" s="22">
        <f aca="true" t="shared" si="2" ref="B34:G34">+B16+B10</f>
        <v>11273700</v>
      </c>
      <c r="C34" s="22">
        <f t="shared" si="2"/>
        <v>10668701</v>
      </c>
      <c r="D34" s="22">
        <f t="shared" si="2"/>
        <v>1961691</v>
      </c>
      <c r="E34" s="22">
        <f t="shared" si="2"/>
        <v>3764627</v>
      </c>
      <c r="F34" s="22">
        <f t="shared" si="2"/>
        <v>5558639</v>
      </c>
      <c r="G34" s="22">
        <f t="shared" si="2"/>
        <v>0</v>
      </c>
    </row>
    <row r="35" spans="1:7" ht="13.5" thickBot="1">
      <c r="A35" s="6"/>
      <c r="B35" s="23"/>
      <c r="C35" s="23"/>
      <c r="D35" s="23"/>
      <c r="E35" s="23"/>
      <c r="F35" s="23"/>
      <c r="G35" s="23"/>
    </row>
    <row r="36" spans="1:7" ht="13.5" thickBot="1">
      <c r="A36" s="6" t="s">
        <v>13</v>
      </c>
      <c r="B36" s="24">
        <v>144</v>
      </c>
      <c r="C36" s="24">
        <v>144</v>
      </c>
      <c r="D36" s="24">
        <v>138</v>
      </c>
      <c r="E36" s="24">
        <v>139</v>
      </c>
      <c r="F36" s="24">
        <v>141</v>
      </c>
      <c r="G36" s="24"/>
    </row>
    <row r="37" ht="15">
      <c r="A37" s="8"/>
    </row>
    <row r="38" spans="1:7" ht="12.75">
      <c r="A38" s="49" t="s">
        <v>27</v>
      </c>
      <c r="B38" s="50"/>
      <c r="C38" s="50"/>
      <c r="D38" s="50"/>
      <c r="E38" s="50"/>
      <c r="F38" s="50"/>
      <c r="G38" s="50"/>
    </row>
    <row r="39" spans="1:7" ht="12.75">
      <c r="A39" s="50"/>
      <c r="B39" s="50"/>
      <c r="C39" s="50"/>
      <c r="D39" s="50"/>
      <c r="E39" s="50"/>
      <c r="F39" s="50"/>
      <c r="G39" s="50"/>
    </row>
    <row r="41" ht="15">
      <c r="A41" s="8"/>
    </row>
  </sheetData>
  <sheetProtection/>
  <mergeCells count="7">
    <mergeCell ref="A38:G39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Илиана Шопова</cp:lastModifiedBy>
  <cp:lastPrinted>2020-04-10T08:39:03Z</cp:lastPrinted>
  <dcterms:created xsi:type="dcterms:W3CDTF">2016-04-01T09:51:31Z</dcterms:created>
  <dcterms:modified xsi:type="dcterms:W3CDTF">2020-10-26T09:37:20Z</dcterms:modified>
  <cp:category/>
  <cp:version/>
  <cp:contentType/>
  <cp:contentStatus/>
</cp:coreProperties>
</file>