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936" yWindow="0" windowWidth="20676" windowHeight="10212"/>
  </bookViews>
  <sheets>
    <sheet name="0300" sheetId="3" r:id="rId1"/>
    <sheet name="Пол-програми" sheetId="1" r:id="rId2"/>
    <sheet name="Програми" sheetId="2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1" i="2" l="1"/>
  <c r="C66" i="2"/>
  <c r="C86" i="2"/>
  <c r="C165" i="2"/>
  <c r="C166" i="2"/>
  <c r="C164" i="2"/>
  <c r="C33" i="2"/>
  <c r="C168" i="2" l="1"/>
  <c r="C162" i="2"/>
  <c r="C145" i="2"/>
  <c r="C155" i="2" s="1"/>
  <c r="D26" i="1" s="1"/>
  <c r="D24" i="1" s="1"/>
  <c r="C129" i="2"/>
  <c r="C138" i="2" s="1"/>
  <c r="D25" i="1" s="1"/>
  <c r="C113" i="2"/>
  <c r="C122" i="2" s="1"/>
  <c r="D23" i="1" s="1"/>
  <c r="C97" i="2"/>
  <c r="C106" i="2" s="1"/>
  <c r="D22" i="1" s="1"/>
  <c r="D21" i="1" s="1"/>
  <c r="C80" i="2"/>
  <c r="C90" i="2" s="1"/>
  <c r="D20" i="1" s="1"/>
  <c r="D19" i="1" s="1"/>
  <c r="C60" i="2"/>
  <c r="C73" i="2" s="1"/>
  <c r="D18" i="1" s="1"/>
  <c r="C44" i="2"/>
  <c r="C53" i="2" s="1"/>
  <c r="D16" i="1" s="1"/>
  <c r="D15" i="1" s="1"/>
  <c r="C27" i="2"/>
  <c r="C37" i="2" s="1"/>
  <c r="D14" i="1" s="1"/>
  <c r="C11" i="2"/>
  <c r="C20" i="2" s="1"/>
  <c r="D13" i="1" s="1"/>
  <c r="D12" i="1" s="1"/>
  <c r="D17" i="1"/>
  <c r="D28" i="1" l="1"/>
  <c r="C170" i="2"/>
</calcChain>
</file>

<file path=xl/sharedStrings.xml><?xml version="1.0" encoding="utf-8"?>
<sst xmlns="http://schemas.openxmlformats.org/spreadsheetml/2006/main" count="233" uniqueCount="108">
  <si>
    <t>(наименование на бюджетната организация)</t>
  </si>
  <si>
    <t>Разходи по области на политики/функционални области и бюджетни програми</t>
  </si>
  <si>
    <t>Класификационен код съгласно РМС № 891 от 2020 г.</t>
  </si>
  <si>
    <t>Наименование на областта на политика / функционалната област / бюджетната програма</t>
  </si>
  <si>
    <t>Сума</t>
  </si>
  <si>
    <t>(в лева)</t>
  </si>
  <si>
    <t>Бюджетна програма „Администрация“</t>
  </si>
  <si>
    <t>Общо:</t>
  </si>
  <si>
    <t>(наименование)</t>
  </si>
  <si>
    <t>Разходи по програмата</t>
  </si>
  <si>
    <t>I. Общо ведомствени разходи</t>
  </si>
  <si>
    <t>от тях за:</t>
  </si>
  <si>
    <t xml:space="preserve">   Персонал</t>
  </si>
  <si>
    <t xml:space="preserve">   Издръжка</t>
  </si>
  <si>
    <t xml:space="preserve">   Капиталови разходи</t>
  </si>
  <si>
    <t>II. Администрирани разходни параграфи по бюджета</t>
  </si>
  <si>
    <t>ІІІ. Общо разходи (I+II)</t>
  </si>
  <si>
    <t>Разходи</t>
  </si>
  <si>
    <t>II. Администрирани разходни параграфи по бюджета - общо</t>
  </si>
  <si>
    <r>
      <t xml:space="preserve">Класификационен код на програмата: </t>
    </r>
    <r>
      <rPr>
        <b/>
        <sz val="10"/>
        <color rgb="FF000000"/>
        <rFont val="Times New Roman"/>
        <family val="1"/>
        <charset val="204"/>
      </rPr>
      <t>0300.01.01</t>
    </r>
  </si>
  <si>
    <t>Бюджетна програма „Министерски съвет и организация на дейността му“</t>
  </si>
  <si>
    <r>
      <t xml:space="preserve">Класификационен код на програмата: </t>
    </r>
    <r>
      <rPr>
        <b/>
        <sz val="10"/>
        <color rgb="FF000000"/>
        <rFont val="Times New Roman"/>
        <family val="1"/>
        <charset val="204"/>
      </rPr>
      <t>0300.01.02</t>
    </r>
  </si>
  <si>
    <t>Бюджетна програма „Координация и мониторинг на хоризонтални политики“</t>
  </si>
  <si>
    <r>
      <t xml:space="preserve">Класификационен код на програмата: </t>
    </r>
    <r>
      <rPr>
        <b/>
        <sz val="10"/>
        <color rgb="FF000000"/>
        <rFont val="Times New Roman"/>
        <family val="1"/>
        <charset val="204"/>
      </rPr>
      <t>0300.02.01</t>
    </r>
  </si>
  <si>
    <t>Бюджетна програма „Координация при управление на средствата от ЕС“</t>
  </si>
  <si>
    <t>Класификационен код на програмата: 0300.03.01</t>
  </si>
  <si>
    <t>Бюджетна програма „Осъществяване на държавната политика на областно ниво“</t>
  </si>
  <si>
    <t>Класификационен код на програмата: 0300.05.01</t>
  </si>
  <si>
    <t>Бюджетна програма „Национален архивен фонд“</t>
  </si>
  <si>
    <t>Класификационен код на програмата: 0300.06.00</t>
  </si>
  <si>
    <t>Класификационен код на програмата: 0300.07.01</t>
  </si>
  <si>
    <t>Бюджетна програма „Други дейности и услуги“</t>
  </si>
  <si>
    <t>Класификационен код на програмата: 0300.07.02</t>
  </si>
  <si>
    <t>Бюджетна програма „Убежище и бежанци“</t>
  </si>
  <si>
    <t>Класификационен код на програмата: 0300.04.01</t>
  </si>
  <si>
    <t>Бюджетна програма „Вероизповедания“</t>
  </si>
  <si>
    <t>0300.01.00</t>
  </si>
  <si>
    <t>Област „Осигуряване дейността и организацията на работата на Министерския съвет“</t>
  </si>
  <si>
    <t>0300.01.01</t>
  </si>
  <si>
    <t>0300.01.02</t>
  </si>
  <si>
    <t>0300.02.00</t>
  </si>
  <si>
    <t>Политика в областта на управлението на средствата от ЕС</t>
  </si>
  <si>
    <t>0300.02.01</t>
  </si>
  <si>
    <t>0300.03.00</t>
  </si>
  <si>
    <t>Политика в областта на осъществяването на държавните функции на територията на областите в България</t>
  </si>
  <si>
    <t>0300.03.01</t>
  </si>
  <si>
    <t>0300.04.00</t>
  </si>
  <si>
    <t>Политика в областта на правото на вероизповедание</t>
  </si>
  <si>
    <t>0300.04.01</t>
  </si>
  <si>
    <t>0300.05.00</t>
  </si>
  <si>
    <t>Политика в областта на архивното дело</t>
  </si>
  <si>
    <t>0300.06.00</t>
  </si>
  <si>
    <t>0300.07.00</t>
  </si>
  <si>
    <t>Други бюджетни програми</t>
  </si>
  <si>
    <t>0300.07.01</t>
  </si>
  <si>
    <t>0300.07.02</t>
  </si>
  <si>
    <t>0300.05.01</t>
  </si>
  <si>
    <t>1. Комуникационна стратегия на Република България -  § 10-00 "Издръжка"</t>
  </si>
  <si>
    <t>1. Провеждане на национален туристически поход „По пътя на Ботевата чета“, Козлодуй – Околчица и честване на Шипченските боеве - § 10-00 "Издръжка"</t>
  </si>
  <si>
    <t>2. Изработване на кадастрални планове по § 4 от ПЗР на Закона за собствеността и ползването на земеделските земи - § 10-00 "Издръжка"</t>
  </si>
  <si>
    <t>3. За изпълнение на ангажиментите на областните управители на областите Бургас, Варна и Добрич по Закона за устройството на Черноморското крайбрежие през активния летен сезон - § 10-00 "Издръжка"</t>
  </si>
  <si>
    <t>4. Обезщетения по Закона за политическа и гражданска реабилитация на репресирани лица - § 42-00 "Текущи трансфери, обезщетения и помощи за домакинствата"</t>
  </si>
  <si>
    <t>Общо разходи по бюджетните програми на МИНИСТЕРСКИЯ СЪВЕТ</t>
  </si>
  <si>
    <t>1. Дневни разходи на граждани на трети страни в процедура по международна закрила - § 42-00 "Текущи трансфери, обезщетения и помощи за домакинствата"</t>
  </si>
  <si>
    <t>1. Субсидии за вероизповеданията, регистрирани по Закона за вероизповеданията - § 45-00 "Субсидии и други текущи трансфери за юридически лица с нестопанска цел"</t>
  </si>
  <si>
    <t>Разпределение на разходите по области на политики и бюджетни програми за 2021 г. на  Министерския съвет</t>
  </si>
  <si>
    <t>ПОКАЗАТЕЛИ</t>
  </si>
  <si>
    <t>Сума
(в лева)</t>
  </si>
  <si>
    <t>1. Максимален размер на ангажиментите за разходи, които могат да бъдат поети през 2021 г.</t>
  </si>
  <si>
    <t>2. Максимален размер на новите задължения за разходи, които могат да бъдат натрупани през 2021 г.</t>
  </si>
  <si>
    <t>№</t>
  </si>
  <si>
    <t>СУМА</t>
  </si>
  <si>
    <t>(хил. лв.)</t>
  </si>
  <si>
    <t>I.</t>
  </si>
  <si>
    <t>ПРИХОДИ, ПОМОЩИ И ДАРЕНИЯ</t>
  </si>
  <si>
    <t>1.</t>
  </si>
  <si>
    <t>Неданъчни приходи</t>
  </si>
  <si>
    <t>1.1.</t>
  </si>
  <si>
    <t>Държавни такси</t>
  </si>
  <si>
    <t>1.2.</t>
  </si>
  <si>
    <t xml:space="preserve">Приходи и доходи от собственост </t>
  </si>
  <si>
    <t>1.3.</t>
  </si>
  <si>
    <t>Други приходи</t>
  </si>
  <si>
    <t>II.</t>
  </si>
  <si>
    <t xml:space="preserve">РАЗХОДИ                                       </t>
  </si>
  <si>
    <t xml:space="preserve">Текущи разходи                                            </t>
  </si>
  <si>
    <t>в т.ч.</t>
  </si>
  <si>
    <t>Персонал</t>
  </si>
  <si>
    <t>Субсидии и други текущи трансфери</t>
  </si>
  <si>
    <t>1.2.1.</t>
  </si>
  <si>
    <t>Субсидии и други текущи трансфери за юридически лица с нестопанска цел</t>
  </si>
  <si>
    <t>Текущи трансфери, обезщетения и помощи за домакинствата</t>
  </si>
  <si>
    <t>2.</t>
  </si>
  <si>
    <t xml:space="preserve">Капиталови разходи </t>
  </si>
  <si>
    <t>2.1.</t>
  </si>
  <si>
    <t xml:space="preserve">Придобиване на дълготрайни активи и основен ремонт </t>
  </si>
  <si>
    <t>III.</t>
  </si>
  <si>
    <t>БЮДЖЕТНИ ВЗАИМООТНОШЕНИЯ (ТРАНСФЕРИ) - (+/-)</t>
  </si>
  <si>
    <t>Бюджетно взаимоотношение с централния бюджет (+/-)</t>
  </si>
  <si>
    <t>Трансфери между бюджети и сметки за средствата от Европейския съюз (+/-)</t>
  </si>
  <si>
    <t xml:space="preserve">       Предоставени трансфери (-)</t>
  </si>
  <si>
    <t>IV.</t>
  </si>
  <si>
    <t>БЮДЖЕТНО САЛДО (І-ІІ+ІІІ)</t>
  </si>
  <si>
    <t>0,0</t>
  </si>
  <si>
    <t>V.</t>
  </si>
  <si>
    <t xml:space="preserve">ОПЕРАЦИИ В ЧАСТТА НА ФИНАНСИРАНЕТО - НЕТО </t>
  </si>
  <si>
    <t>БЮДЖЕТ НА МИНИСТЕРСКИЯ СЪВЕТ ЗА 2021 ГОДИНА</t>
  </si>
  <si>
    <t>Разпределение на ведомствените и администрираните разходи по бюджетни програми по бюджета на МИНИСТЕРСКИЯ СЪВЕТ за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</si>
</sst>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_)"/>
    <numFmt numFmtId="165" formatCode="#,##0.0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Times New Roman"/>
      <family val="1"/>
      <charset val="1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rgb="FF000000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 indent="14"/>
    </xf>
    <xf numFmtId="0" fontId="2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10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3" fontId="2" fillId="0" borderId="6" xfId="0" applyNumberFormat="1" applyFont="1" applyBorder="1" applyAlignment="1">
      <alignment horizontal="right" vertical="center" wrapText="1" indent="1"/>
    </xf>
    <xf numFmtId="3" fontId="1" fillId="0" borderId="6" xfId="0" applyNumberFormat="1" applyFont="1" applyBorder="1" applyAlignment="1">
      <alignment horizontal="right" vertical="center" wrapText="1" indent="1"/>
    </xf>
    <xf numFmtId="3" fontId="7" fillId="0" borderId="0" xfId="0" applyNumberFormat="1" applyFont="1"/>
    <xf numFmtId="3" fontId="2" fillId="0" borderId="7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3" fontId="12" fillId="2" borderId="10" xfId="0" applyNumberFormat="1" applyFont="1" applyFill="1" applyBorder="1" applyAlignment="1">
      <alignment horizontal="center" vertical="center" wrapText="1"/>
    </xf>
    <xf numFmtId="3" fontId="12" fillId="2" borderId="11" xfId="0" applyNumberFormat="1" applyFont="1" applyFill="1" applyBorder="1" applyAlignment="1">
      <alignment horizontal="center" vertical="center" wrapText="1"/>
    </xf>
    <xf numFmtId="3" fontId="12" fillId="2" borderId="12" xfId="0" applyNumberFormat="1" applyFont="1" applyFill="1" applyBorder="1" applyAlignment="1">
      <alignment horizontal="center" vertical="center" wrapText="1"/>
    </xf>
    <xf numFmtId="0" fontId="13" fillId="2" borderId="13" xfId="0" applyFont="1" applyFill="1" applyBorder="1" applyAlignment="1" applyProtection="1">
      <alignment horizontal="center" wrapText="1"/>
    </xf>
    <xf numFmtId="0" fontId="13" fillId="2" borderId="3" xfId="0" applyFont="1" applyFill="1" applyBorder="1" applyAlignment="1" applyProtection="1">
      <alignment horizontal="center" wrapText="1"/>
    </xf>
    <xf numFmtId="3" fontId="13" fillId="2" borderId="15" xfId="0" applyNumberFormat="1" applyFont="1" applyFill="1" applyBorder="1" applyAlignment="1" applyProtection="1"/>
    <xf numFmtId="164" fontId="14" fillId="2" borderId="13" xfId="0" applyNumberFormat="1" applyFont="1" applyFill="1" applyBorder="1" applyAlignment="1" applyProtection="1">
      <alignment horizontal="left" vertical="center" wrapText="1"/>
    </xf>
    <xf numFmtId="164" fontId="14" fillId="2" borderId="3" xfId="0" applyNumberFormat="1" applyFont="1" applyFill="1" applyBorder="1" applyAlignment="1" applyProtection="1">
      <alignment horizontal="left" vertical="center" wrapText="1"/>
    </xf>
    <xf numFmtId="3" fontId="15" fillId="2" borderId="14" xfId="0" applyNumberFormat="1" applyFont="1" applyFill="1" applyBorder="1" applyAlignment="1">
      <alignment horizontal="right" wrapText="1" indent="1"/>
    </xf>
    <xf numFmtId="0" fontId="16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165" fontId="4" fillId="0" borderId="4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 indent="1"/>
    </xf>
    <xf numFmtId="0" fontId="4" fillId="0" borderId="16" xfId="0" applyFont="1" applyBorder="1" applyAlignment="1">
      <alignment horizontal="left" vertical="center" indent="2"/>
    </xf>
    <xf numFmtId="165" fontId="4" fillId="0" borderId="4" xfId="0" applyNumberFormat="1" applyFont="1" applyBorder="1" applyAlignment="1">
      <alignment vertical="center"/>
    </xf>
    <xf numFmtId="0" fontId="4" fillId="0" borderId="16" xfId="0" applyFont="1" applyBorder="1" applyAlignment="1">
      <alignment horizontal="left" vertical="center" indent="3"/>
    </xf>
    <xf numFmtId="0" fontId="4" fillId="0" borderId="6" xfId="0" applyFont="1" applyBorder="1" applyAlignment="1">
      <alignment horizontal="left" vertical="center" indent="2"/>
    </xf>
    <xf numFmtId="165" fontId="4" fillId="0" borderId="6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left" vertical="center" indent="1"/>
    </xf>
    <xf numFmtId="0" fontId="17" fillId="0" borderId="16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7"/>
  <sheetViews>
    <sheetView tabSelected="1" workbookViewId="0">
      <selection activeCell="C23" sqref="C23:C24"/>
    </sheetView>
  </sheetViews>
  <sheetFormatPr defaultRowHeight="14.4" x14ac:dyDescent="0.3"/>
  <cols>
    <col min="1" max="1" width="10.21875" customWidth="1"/>
    <col min="2" max="2" width="80.44140625" customWidth="1"/>
    <col min="3" max="3" width="18.77734375" customWidth="1"/>
  </cols>
  <sheetData>
    <row r="3" spans="1:3" x14ac:dyDescent="0.3">
      <c r="B3" s="58" t="s">
        <v>106</v>
      </c>
    </row>
    <row r="4" spans="1:3" ht="16.2" thickBot="1" x14ac:dyDescent="0.35">
      <c r="A4" s="59"/>
      <c r="B4" s="59"/>
      <c r="C4" s="59"/>
    </row>
    <row r="5" spans="1:3" ht="15.6" x14ac:dyDescent="0.3">
      <c r="A5" s="60" t="s">
        <v>70</v>
      </c>
      <c r="B5" s="61" t="s">
        <v>66</v>
      </c>
      <c r="C5" s="62" t="s">
        <v>71</v>
      </c>
    </row>
    <row r="6" spans="1:3" ht="16.2" thickBot="1" x14ac:dyDescent="0.35">
      <c r="A6" s="63"/>
      <c r="B6" s="64"/>
      <c r="C6" s="65" t="s">
        <v>72</v>
      </c>
    </row>
    <row r="7" spans="1:3" ht="16.2" thickBot="1" x14ac:dyDescent="0.35">
      <c r="A7" s="66"/>
      <c r="B7" s="67">
        <v>1</v>
      </c>
      <c r="C7" s="66">
        <v>2</v>
      </c>
    </row>
    <row r="8" spans="1:3" ht="16.2" thickBot="1" x14ac:dyDescent="0.35">
      <c r="A8" s="68" t="s">
        <v>73</v>
      </c>
      <c r="B8" s="69" t="s">
        <v>74</v>
      </c>
      <c r="C8" s="70">
        <v>12681.4</v>
      </c>
    </row>
    <row r="9" spans="1:3" ht="16.2" thickBot="1" x14ac:dyDescent="0.35">
      <c r="A9" s="71" t="s">
        <v>75</v>
      </c>
      <c r="B9" s="72" t="s">
        <v>76</v>
      </c>
      <c r="C9" s="70">
        <v>12681.4</v>
      </c>
    </row>
    <row r="10" spans="1:3" ht="16.2" thickBot="1" x14ac:dyDescent="0.35">
      <c r="A10" s="68" t="s">
        <v>77</v>
      </c>
      <c r="B10" s="73" t="s">
        <v>78</v>
      </c>
      <c r="C10" s="70">
        <v>607</v>
      </c>
    </row>
    <row r="11" spans="1:3" ht="16.2" thickBot="1" x14ac:dyDescent="0.35">
      <c r="A11" s="68" t="s">
        <v>79</v>
      </c>
      <c r="B11" s="73" t="s">
        <v>80</v>
      </c>
      <c r="C11" s="70">
        <v>7933</v>
      </c>
    </row>
    <row r="12" spans="1:3" ht="16.2" thickBot="1" x14ac:dyDescent="0.35">
      <c r="A12" s="68" t="s">
        <v>81</v>
      </c>
      <c r="B12" s="73" t="s">
        <v>82</v>
      </c>
      <c r="C12" s="70">
        <v>4141.3999999999996</v>
      </c>
    </row>
    <row r="13" spans="1:3" ht="16.2" thickBot="1" x14ac:dyDescent="0.35">
      <c r="A13" s="68" t="s">
        <v>83</v>
      </c>
      <c r="B13" s="69" t="s">
        <v>84</v>
      </c>
      <c r="C13" s="70">
        <v>131353.79999999999</v>
      </c>
    </row>
    <row r="14" spans="1:3" ht="16.2" thickBot="1" x14ac:dyDescent="0.35">
      <c r="A14" s="71" t="s">
        <v>75</v>
      </c>
      <c r="B14" s="72" t="s">
        <v>85</v>
      </c>
      <c r="C14" s="70">
        <v>127360.1</v>
      </c>
    </row>
    <row r="15" spans="1:3" ht="16.2" thickBot="1" x14ac:dyDescent="0.35">
      <c r="A15" s="68"/>
      <c r="B15" s="73" t="s">
        <v>86</v>
      </c>
      <c r="C15" s="74"/>
    </row>
    <row r="16" spans="1:3" ht="16.2" thickBot="1" x14ac:dyDescent="0.35">
      <c r="A16" s="68" t="s">
        <v>77</v>
      </c>
      <c r="B16" s="73" t="s">
        <v>87</v>
      </c>
      <c r="C16" s="70">
        <v>62245.4</v>
      </c>
    </row>
    <row r="17" spans="1:3" ht="16.2" thickBot="1" x14ac:dyDescent="0.35">
      <c r="A17" s="68" t="s">
        <v>79</v>
      </c>
      <c r="B17" s="73" t="s">
        <v>88</v>
      </c>
      <c r="C17" s="70">
        <v>38770</v>
      </c>
    </row>
    <row r="18" spans="1:3" ht="16.2" thickBot="1" x14ac:dyDescent="0.35">
      <c r="A18" s="68" t="s">
        <v>89</v>
      </c>
      <c r="B18" s="75" t="s">
        <v>90</v>
      </c>
      <c r="C18" s="70">
        <v>38770</v>
      </c>
    </row>
    <row r="19" spans="1:3" ht="16.2" thickBot="1" x14ac:dyDescent="0.35">
      <c r="A19" s="68" t="s">
        <v>81</v>
      </c>
      <c r="B19" s="73" t="s">
        <v>91</v>
      </c>
      <c r="C19" s="70">
        <v>481.2</v>
      </c>
    </row>
    <row r="20" spans="1:3" ht="16.2" thickBot="1" x14ac:dyDescent="0.35">
      <c r="A20" s="71" t="s">
        <v>92</v>
      </c>
      <c r="B20" s="72" t="s">
        <v>93</v>
      </c>
      <c r="C20" s="70">
        <v>3993.7</v>
      </c>
    </row>
    <row r="21" spans="1:3" ht="16.2" thickBot="1" x14ac:dyDescent="0.35">
      <c r="A21" s="68" t="s">
        <v>94</v>
      </c>
      <c r="B21" s="76" t="s">
        <v>95</v>
      </c>
      <c r="C21" s="77">
        <v>3993.7</v>
      </c>
    </row>
    <row r="22" spans="1:3" ht="16.2" thickBot="1" x14ac:dyDescent="0.35">
      <c r="A22" s="68" t="s">
        <v>96</v>
      </c>
      <c r="B22" s="69" t="s">
        <v>97</v>
      </c>
      <c r="C22" s="70">
        <v>118672.4</v>
      </c>
    </row>
    <row r="23" spans="1:3" ht="16.2" thickBot="1" x14ac:dyDescent="0.35">
      <c r="A23" s="71" t="s">
        <v>75</v>
      </c>
      <c r="B23" s="78" t="s">
        <v>98</v>
      </c>
      <c r="C23" s="70">
        <v>119018.4</v>
      </c>
    </row>
    <row r="24" spans="1:3" ht="16.2" thickBot="1" x14ac:dyDescent="0.35">
      <c r="A24" s="71" t="s">
        <v>92</v>
      </c>
      <c r="B24" s="78" t="s">
        <v>99</v>
      </c>
      <c r="C24" s="70">
        <v>-346</v>
      </c>
    </row>
    <row r="25" spans="1:3" ht="16.2" thickBot="1" x14ac:dyDescent="0.35">
      <c r="A25" s="68" t="s">
        <v>94</v>
      </c>
      <c r="B25" s="79" t="s">
        <v>100</v>
      </c>
      <c r="C25" s="70">
        <v>-346</v>
      </c>
    </row>
    <row r="26" spans="1:3" ht="16.2" thickBot="1" x14ac:dyDescent="0.35">
      <c r="A26" s="68" t="s">
        <v>101</v>
      </c>
      <c r="B26" s="69" t="s">
        <v>102</v>
      </c>
      <c r="C26" s="70" t="s">
        <v>103</v>
      </c>
    </row>
    <row r="27" spans="1:3" ht="16.2" thickBot="1" x14ac:dyDescent="0.35">
      <c r="A27" s="68" t="s">
        <v>104</v>
      </c>
      <c r="B27" s="69" t="s">
        <v>105</v>
      </c>
      <c r="C27" s="70" t="s">
        <v>103</v>
      </c>
    </row>
  </sheetData>
  <mergeCells count="3">
    <mergeCell ref="A4:C4"/>
    <mergeCell ref="A5:A6"/>
    <mergeCell ref="B5:B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3"/>
  <sheetViews>
    <sheetView topLeftCell="A14" zoomScaleNormal="100" workbookViewId="0">
      <selection activeCell="G28" sqref="G28"/>
    </sheetView>
  </sheetViews>
  <sheetFormatPr defaultColWidth="9.109375" defaultRowHeight="13.8" x14ac:dyDescent="0.3"/>
  <cols>
    <col min="1" max="1" width="9.109375" style="19"/>
    <col min="2" max="2" width="20.44140625" style="19" customWidth="1"/>
    <col min="3" max="3" width="53.109375" style="19" customWidth="1"/>
    <col min="4" max="4" width="13.33203125" style="19" customWidth="1"/>
    <col min="5" max="16384" width="9.109375" style="19"/>
  </cols>
  <sheetData>
    <row r="3" spans="2:4" ht="15.6" x14ac:dyDescent="0.3">
      <c r="B3" s="22"/>
      <c r="C3" s="23"/>
      <c r="D3" s="23"/>
    </row>
    <row r="4" spans="2:4" ht="74.25" customHeight="1" x14ac:dyDescent="0.3">
      <c r="B4" s="48" t="s">
        <v>65</v>
      </c>
      <c r="C4" s="48"/>
      <c r="D4" s="48"/>
    </row>
    <row r="5" spans="2:4" ht="15.6" x14ac:dyDescent="0.3">
      <c r="B5" s="36"/>
      <c r="C5" s="36"/>
      <c r="D5" s="36"/>
    </row>
    <row r="6" spans="2:4" x14ac:dyDescent="0.3">
      <c r="B6" s="24"/>
    </row>
    <row r="7" spans="2:4" ht="14.4" thickBot="1" x14ac:dyDescent="0.35">
      <c r="B7" s="1"/>
    </row>
    <row r="8" spans="2:4" ht="14.4" thickBot="1" x14ac:dyDescent="0.35">
      <c r="B8" s="37" t="s">
        <v>1</v>
      </c>
      <c r="C8" s="38"/>
      <c r="D8" s="39"/>
    </row>
    <row r="9" spans="2:4" x14ac:dyDescent="0.3">
      <c r="B9" s="40" t="s">
        <v>2</v>
      </c>
      <c r="C9" s="40" t="s">
        <v>3</v>
      </c>
      <c r="D9" s="2" t="s">
        <v>4</v>
      </c>
    </row>
    <row r="10" spans="2:4" ht="27" customHeight="1" thickBot="1" x14ac:dyDescent="0.35">
      <c r="B10" s="41"/>
      <c r="C10" s="41"/>
      <c r="D10" s="3" t="s">
        <v>5</v>
      </c>
    </row>
    <row r="11" spans="2:4" ht="14.4" thickBot="1" x14ac:dyDescent="0.35">
      <c r="B11" s="5"/>
      <c r="C11" s="3"/>
      <c r="D11" s="3"/>
    </row>
    <row r="12" spans="2:4" ht="27" thickBot="1" x14ac:dyDescent="0.35">
      <c r="B12" s="6" t="s">
        <v>36</v>
      </c>
      <c r="C12" s="28" t="s">
        <v>37</v>
      </c>
      <c r="D12" s="34">
        <f>+D13+D14</f>
        <v>14375700</v>
      </c>
    </row>
    <row r="13" spans="2:4" ht="27" thickBot="1" x14ac:dyDescent="0.35">
      <c r="B13" s="6" t="s">
        <v>38</v>
      </c>
      <c r="C13" s="27" t="s">
        <v>20</v>
      </c>
      <c r="D13" s="35">
        <f>+Програми!C20</f>
        <v>8944400</v>
      </c>
    </row>
    <row r="14" spans="2:4" ht="27" thickBot="1" x14ac:dyDescent="0.35">
      <c r="B14" s="6" t="s">
        <v>39</v>
      </c>
      <c r="C14" s="27" t="s">
        <v>22</v>
      </c>
      <c r="D14" s="35">
        <f>+Програми!C37</f>
        <v>5431300</v>
      </c>
    </row>
    <row r="15" spans="2:4" ht="21" customHeight="1" thickBot="1" x14ac:dyDescent="0.35">
      <c r="B15" s="6" t="s">
        <v>40</v>
      </c>
      <c r="C15" s="28" t="s">
        <v>41</v>
      </c>
      <c r="D15" s="34">
        <f>+D16</f>
        <v>509100</v>
      </c>
    </row>
    <row r="16" spans="2:4" ht="27" thickBot="1" x14ac:dyDescent="0.35">
      <c r="B16" s="6" t="s">
        <v>42</v>
      </c>
      <c r="C16" s="27" t="s">
        <v>24</v>
      </c>
      <c r="D16" s="35">
        <f>+Програми!C53</f>
        <v>509100</v>
      </c>
    </row>
    <row r="17" spans="2:4" ht="27" thickBot="1" x14ac:dyDescent="0.35">
      <c r="B17" s="6" t="s">
        <v>43</v>
      </c>
      <c r="C17" s="7" t="s">
        <v>44</v>
      </c>
      <c r="D17" s="34">
        <f>+D18</f>
        <v>30915900</v>
      </c>
    </row>
    <row r="18" spans="2:4" ht="30.75" customHeight="1" thickBot="1" x14ac:dyDescent="0.35">
      <c r="B18" s="26" t="s">
        <v>45</v>
      </c>
      <c r="C18" s="27" t="s">
        <v>26</v>
      </c>
      <c r="D18" s="35">
        <f>+Програми!C73</f>
        <v>30915900</v>
      </c>
    </row>
    <row r="19" spans="2:4" ht="21" customHeight="1" thickBot="1" x14ac:dyDescent="0.35">
      <c r="B19" s="6" t="s">
        <v>46</v>
      </c>
      <c r="C19" s="7" t="s">
        <v>47</v>
      </c>
      <c r="D19" s="34">
        <f>+D20</f>
        <v>39039200</v>
      </c>
    </row>
    <row r="20" spans="2:4" ht="21" customHeight="1" thickBot="1" x14ac:dyDescent="0.35">
      <c r="B20" s="6" t="s">
        <v>48</v>
      </c>
      <c r="C20" s="27" t="s">
        <v>35</v>
      </c>
      <c r="D20" s="35">
        <f>+Програми!C90</f>
        <v>39039200</v>
      </c>
    </row>
    <row r="21" spans="2:4" ht="21" customHeight="1" thickBot="1" x14ac:dyDescent="0.35">
      <c r="B21" s="6" t="s">
        <v>49</v>
      </c>
      <c r="C21" s="28" t="s">
        <v>50</v>
      </c>
      <c r="D21" s="34">
        <f>+D22</f>
        <v>8121000</v>
      </c>
    </row>
    <row r="22" spans="2:4" ht="21" customHeight="1" thickBot="1" x14ac:dyDescent="0.35">
      <c r="B22" s="26" t="s">
        <v>56</v>
      </c>
      <c r="C22" s="27" t="s">
        <v>28</v>
      </c>
      <c r="D22" s="35">
        <f>+Програми!C106</f>
        <v>8121000</v>
      </c>
    </row>
    <row r="23" spans="2:4" ht="21" customHeight="1" thickBot="1" x14ac:dyDescent="0.35">
      <c r="B23" s="6" t="s">
        <v>51</v>
      </c>
      <c r="C23" s="28" t="s">
        <v>6</v>
      </c>
      <c r="D23" s="34">
        <f>+Програми!C122</f>
        <v>11546200</v>
      </c>
    </row>
    <row r="24" spans="2:4" ht="21" customHeight="1" thickBot="1" x14ac:dyDescent="0.35">
      <c r="B24" s="6" t="s">
        <v>52</v>
      </c>
      <c r="C24" s="28" t="s">
        <v>53</v>
      </c>
      <c r="D24" s="34">
        <f>+D25+D26</f>
        <v>26846700</v>
      </c>
    </row>
    <row r="25" spans="2:4" ht="21" customHeight="1" thickBot="1" x14ac:dyDescent="0.35">
      <c r="B25" s="26" t="s">
        <v>54</v>
      </c>
      <c r="C25" s="27" t="s">
        <v>31</v>
      </c>
      <c r="D25" s="35">
        <f>+Програми!C138</f>
        <v>16148000</v>
      </c>
    </row>
    <row r="26" spans="2:4" ht="21" customHeight="1" thickBot="1" x14ac:dyDescent="0.35">
      <c r="B26" s="26" t="s">
        <v>55</v>
      </c>
      <c r="C26" s="27" t="s">
        <v>33</v>
      </c>
      <c r="D26" s="35">
        <f>+Програми!C155</f>
        <v>10698700</v>
      </c>
    </row>
    <row r="27" spans="2:4" ht="14.4" thickBot="1" x14ac:dyDescent="0.35">
      <c r="B27" s="26"/>
      <c r="C27" s="27"/>
      <c r="D27" s="35"/>
    </row>
    <row r="28" spans="2:4" ht="14.4" thickBot="1" x14ac:dyDescent="0.35">
      <c r="B28" s="4"/>
      <c r="C28" s="7" t="s">
        <v>7</v>
      </c>
      <c r="D28" s="34">
        <f>+D12+D15+D17+D19+D21+D23+D24</f>
        <v>131353800</v>
      </c>
    </row>
    <row r="29" spans="2:4" ht="14.4" thickBot="1" x14ac:dyDescent="0.35"/>
    <row r="30" spans="2:4" ht="27" thickBot="1" x14ac:dyDescent="0.35">
      <c r="B30" s="49" t="s">
        <v>66</v>
      </c>
      <c r="C30" s="50"/>
      <c r="D30" s="51" t="s">
        <v>67</v>
      </c>
    </row>
    <row r="31" spans="2:4" ht="32.4" customHeight="1" thickBot="1" x14ac:dyDescent="0.35">
      <c r="B31" s="55" t="s">
        <v>68</v>
      </c>
      <c r="C31" s="56"/>
      <c r="D31" s="57">
        <v>66930000</v>
      </c>
    </row>
    <row r="32" spans="2:4" ht="14.4" thickBot="1" x14ac:dyDescent="0.35">
      <c r="B32" s="52"/>
      <c r="C32" s="53"/>
      <c r="D32" s="54"/>
    </row>
    <row r="33" spans="2:4" ht="31.8" customHeight="1" thickBot="1" x14ac:dyDescent="0.35">
      <c r="B33" s="55" t="s">
        <v>69</v>
      </c>
      <c r="C33" s="56"/>
      <c r="D33" s="57">
        <v>66903300</v>
      </c>
    </row>
  </sheetData>
  <mergeCells count="9">
    <mergeCell ref="B33:C33"/>
    <mergeCell ref="B5:D5"/>
    <mergeCell ref="B8:D8"/>
    <mergeCell ref="B9:B10"/>
    <mergeCell ref="C9:C10"/>
    <mergeCell ref="B4:D4"/>
    <mergeCell ref="B30:C30"/>
    <mergeCell ref="B31:C31"/>
    <mergeCell ref="B32:C32"/>
  </mergeCells>
  <printOptions horizontalCentered="1"/>
  <pageMargins left="0.70866141732283472" right="0.70866141732283472" top="0.74803149606299213" bottom="0.74803149606299213" header="0.31496062992125984" footer="0.31496062992125984"/>
  <pageSetup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71"/>
  <sheetViews>
    <sheetView zoomScaleNormal="100" workbookViewId="0">
      <selection activeCell="F14" sqref="F14"/>
    </sheetView>
  </sheetViews>
  <sheetFormatPr defaultColWidth="9.109375" defaultRowHeight="13.8" x14ac:dyDescent="0.3"/>
  <cols>
    <col min="1" max="1" width="9.109375" style="19"/>
    <col min="2" max="2" width="73.88671875" style="19" customWidth="1"/>
    <col min="3" max="3" width="16.88671875" style="19" customWidth="1"/>
    <col min="4" max="16384" width="9.109375" style="19"/>
  </cols>
  <sheetData>
    <row r="1" spans="2:4" ht="15.6" x14ac:dyDescent="0.3">
      <c r="B1" s="22"/>
      <c r="C1" s="23"/>
      <c r="D1" s="20"/>
    </row>
    <row r="2" spans="2:4" ht="65.25" customHeight="1" x14ac:dyDescent="0.3">
      <c r="B2" s="48" t="s">
        <v>107</v>
      </c>
      <c r="C2" s="48"/>
      <c r="D2" s="18"/>
    </row>
    <row r="3" spans="2:4" x14ac:dyDescent="0.3">
      <c r="B3" s="43"/>
      <c r="C3" s="43"/>
      <c r="D3" s="8"/>
    </row>
    <row r="5" spans="2:4" ht="14.4" thickBot="1" x14ac:dyDescent="0.35"/>
    <row r="6" spans="2:4" x14ac:dyDescent="0.3">
      <c r="B6" s="15" t="s">
        <v>19</v>
      </c>
      <c r="C6" s="40"/>
    </row>
    <row r="7" spans="2:4" x14ac:dyDescent="0.3">
      <c r="B7" s="16" t="s">
        <v>20</v>
      </c>
      <c r="C7" s="44"/>
    </row>
    <row r="8" spans="2:4" ht="14.4" thickBot="1" x14ac:dyDescent="0.35">
      <c r="B8" s="17" t="s">
        <v>8</v>
      </c>
      <c r="C8" s="41"/>
    </row>
    <row r="9" spans="2:4" x14ac:dyDescent="0.3">
      <c r="B9" s="40" t="s">
        <v>9</v>
      </c>
      <c r="C9" s="2" t="s">
        <v>4</v>
      </c>
    </row>
    <row r="10" spans="2:4" ht="14.4" thickBot="1" x14ac:dyDescent="0.35">
      <c r="B10" s="41"/>
      <c r="C10" s="3" t="s">
        <v>5</v>
      </c>
    </row>
    <row r="11" spans="2:4" ht="14.4" thickBot="1" x14ac:dyDescent="0.35">
      <c r="B11" s="10" t="s">
        <v>10</v>
      </c>
      <c r="C11" s="34">
        <f>SUM(C13:C15)</f>
        <v>8944400</v>
      </c>
    </row>
    <row r="12" spans="2:4" ht="14.4" thickBot="1" x14ac:dyDescent="0.35">
      <c r="B12" s="11" t="s">
        <v>11</v>
      </c>
      <c r="C12" s="35"/>
    </row>
    <row r="13" spans="2:4" ht="14.4" thickBot="1" x14ac:dyDescent="0.35">
      <c r="B13" s="12" t="s">
        <v>12</v>
      </c>
      <c r="C13" s="35">
        <v>8109400</v>
      </c>
    </row>
    <row r="14" spans="2:4" ht="14.4" thickBot="1" x14ac:dyDescent="0.35">
      <c r="B14" s="12" t="s">
        <v>13</v>
      </c>
      <c r="C14" s="35">
        <v>835000</v>
      </c>
    </row>
    <row r="15" spans="2:4" ht="14.4" thickBot="1" x14ac:dyDescent="0.35">
      <c r="B15" s="12" t="s">
        <v>14</v>
      </c>
      <c r="C15" s="35"/>
    </row>
    <row r="16" spans="2:4" ht="14.4" thickBot="1" x14ac:dyDescent="0.35">
      <c r="B16" s="10"/>
      <c r="C16" s="35"/>
    </row>
    <row r="17" spans="2:3" ht="14.4" thickBot="1" x14ac:dyDescent="0.35">
      <c r="B17" s="10" t="s">
        <v>15</v>
      </c>
      <c r="C17" s="34"/>
    </row>
    <row r="18" spans="2:3" ht="14.4" thickBot="1" x14ac:dyDescent="0.35">
      <c r="B18" s="11" t="s">
        <v>11</v>
      </c>
      <c r="C18" s="35"/>
    </row>
    <row r="19" spans="2:3" ht="14.4" thickBot="1" x14ac:dyDescent="0.35">
      <c r="B19" s="13"/>
      <c r="C19" s="34"/>
    </row>
    <row r="20" spans="2:3" ht="14.4" thickBot="1" x14ac:dyDescent="0.35">
      <c r="B20" s="10" t="s">
        <v>16</v>
      </c>
      <c r="C20" s="34">
        <f>+C11+C17</f>
        <v>8944400</v>
      </c>
    </row>
    <row r="21" spans="2:3" ht="14.4" thickBot="1" x14ac:dyDescent="0.35">
      <c r="B21" s="25"/>
      <c r="C21" s="31"/>
    </row>
    <row r="22" spans="2:3" x14ac:dyDescent="0.3">
      <c r="B22" s="15" t="s">
        <v>21</v>
      </c>
      <c r="C22" s="45"/>
    </row>
    <row r="23" spans="2:3" x14ac:dyDescent="0.3">
      <c r="B23" s="16" t="s">
        <v>22</v>
      </c>
      <c r="C23" s="47"/>
    </row>
    <row r="24" spans="2:3" ht="14.4" thickBot="1" x14ac:dyDescent="0.35">
      <c r="B24" s="17" t="s">
        <v>8</v>
      </c>
      <c r="C24" s="46"/>
    </row>
    <row r="25" spans="2:3" x14ac:dyDescent="0.3">
      <c r="B25" s="40" t="s">
        <v>9</v>
      </c>
      <c r="C25" s="32" t="s">
        <v>4</v>
      </c>
    </row>
    <row r="26" spans="2:3" ht="14.4" thickBot="1" x14ac:dyDescent="0.35">
      <c r="B26" s="41"/>
      <c r="C26" s="33" t="s">
        <v>5</v>
      </c>
    </row>
    <row r="27" spans="2:3" ht="14.4" thickBot="1" x14ac:dyDescent="0.35">
      <c r="B27" s="10" t="s">
        <v>10</v>
      </c>
      <c r="C27" s="34">
        <f>SUM(C29:C31)</f>
        <v>4531300</v>
      </c>
    </row>
    <row r="28" spans="2:3" ht="14.4" thickBot="1" x14ac:dyDescent="0.35">
      <c r="B28" s="11" t="s">
        <v>11</v>
      </c>
      <c r="C28" s="35"/>
    </row>
    <row r="29" spans="2:3" ht="14.4" thickBot="1" x14ac:dyDescent="0.35">
      <c r="B29" s="12" t="s">
        <v>12</v>
      </c>
      <c r="C29" s="35">
        <v>3931300</v>
      </c>
    </row>
    <row r="30" spans="2:3" ht="14.4" thickBot="1" x14ac:dyDescent="0.35">
      <c r="B30" s="12" t="s">
        <v>13</v>
      </c>
      <c r="C30" s="35">
        <v>600000</v>
      </c>
    </row>
    <row r="31" spans="2:3" ht="14.4" thickBot="1" x14ac:dyDescent="0.35">
      <c r="B31" s="12" t="s">
        <v>14</v>
      </c>
      <c r="C31" s="35"/>
    </row>
    <row r="32" spans="2:3" ht="14.4" thickBot="1" x14ac:dyDescent="0.35">
      <c r="B32" s="10"/>
      <c r="C32" s="35"/>
    </row>
    <row r="33" spans="2:3" ht="14.4" thickBot="1" x14ac:dyDescent="0.35">
      <c r="B33" s="10" t="s">
        <v>15</v>
      </c>
      <c r="C33" s="34">
        <f>+C35</f>
        <v>900000</v>
      </c>
    </row>
    <row r="34" spans="2:3" ht="14.4" thickBot="1" x14ac:dyDescent="0.35">
      <c r="B34" s="11" t="s">
        <v>11</v>
      </c>
      <c r="C34" s="35"/>
    </row>
    <row r="35" spans="2:3" ht="15.75" customHeight="1" thickBot="1" x14ac:dyDescent="0.35">
      <c r="B35" s="13" t="s">
        <v>57</v>
      </c>
      <c r="C35" s="35">
        <v>900000</v>
      </c>
    </row>
    <row r="36" spans="2:3" ht="14.4" thickBot="1" x14ac:dyDescent="0.35">
      <c r="B36" s="13"/>
      <c r="C36" s="34"/>
    </row>
    <row r="37" spans="2:3" ht="14.4" thickBot="1" x14ac:dyDescent="0.35">
      <c r="B37" s="10" t="s">
        <v>16</v>
      </c>
      <c r="C37" s="34">
        <f>+C33+C27</f>
        <v>5431300</v>
      </c>
    </row>
    <row r="38" spans="2:3" ht="14.4" thickBot="1" x14ac:dyDescent="0.35">
      <c r="B38" s="21"/>
      <c r="C38" s="31"/>
    </row>
    <row r="39" spans="2:3" x14ac:dyDescent="0.3">
      <c r="B39" s="15" t="s">
        <v>23</v>
      </c>
      <c r="C39" s="45"/>
    </row>
    <row r="40" spans="2:3" x14ac:dyDescent="0.3">
      <c r="B40" s="16" t="s">
        <v>24</v>
      </c>
      <c r="C40" s="47"/>
    </row>
    <row r="41" spans="2:3" ht="14.4" thickBot="1" x14ac:dyDescent="0.35">
      <c r="B41" s="17" t="s">
        <v>8</v>
      </c>
      <c r="C41" s="46"/>
    </row>
    <row r="42" spans="2:3" x14ac:dyDescent="0.3">
      <c r="B42" s="40" t="s">
        <v>9</v>
      </c>
      <c r="C42" s="32" t="s">
        <v>4</v>
      </c>
    </row>
    <row r="43" spans="2:3" ht="14.4" thickBot="1" x14ac:dyDescent="0.35">
      <c r="B43" s="41"/>
      <c r="C43" s="33" t="s">
        <v>5</v>
      </c>
    </row>
    <row r="44" spans="2:3" ht="14.4" thickBot="1" x14ac:dyDescent="0.35">
      <c r="B44" s="10" t="s">
        <v>10</v>
      </c>
      <c r="C44" s="34">
        <f>SUM(C46:C48)</f>
        <v>509100</v>
      </c>
    </row>
    <row r="45" spans="2:3" ht="14.4" thickBot="1" x14ac:dyDescent="0.35">
      <c r="B45" s="11" t="s">
        <v>11</v>
      </c>
      <c r="C45" s="35"/>
    </row>
    <row r="46" spans="2:3" ht="14.4" thickBot="1" x14ac:dyDescent="0.35">
      <c r="B46" s="12" t="s">
        <v>12</v>
      </c>
      <c r="C46" s="35">
        <v>463100</v>
      </c>
    </row>
    <row r="47" spans="2:3" ht="14.4" thickBot="1" x14ac:dyDescent="0.35">
      <c r="B47" s="12" t="s">
        <v>13</v>
      </c>
      <c r="C47" s="35">
        <v>46000</v>
      </c>
    </row>
    <row r="48" spans="2:3" ht="14.4" thickBot="1" x14ac:dyDescent="0.35">
      <c r="B48" s="12" t="s">
        <v>14</v>
      </c>
      <c r="C48" s="35"/>
    </row>
    <row r="49" spans="2:3" ht="14.4" thickBot="1" x14ac:dyDescent="0.35">
      <c r="B49" s="10"/>
      <c r="C49" s="35"/>
    </row>
    <row r="50" spans="2:3" ht="14.4" thickBot="1" x14ac:dyDescent="0.35">
      <c r="B50" s="10" t="s">
        <v>15</v>
      </c>
      <c r="C50" s="34"/>
    </row>
    <row r="51" spans="2:3" ht="14.4" thickBot="1" x14ac:dyDescent="0.35">
      <c r="B51" s="11" t="s">
        <v>11</v>
      </c>
      <c r="C51" s="35"/>
    </row>
    <row r="52" spans="2:3" ht="14.4" thickBot="1" x14ac:dyDescent="0.35">
      <c r="B52" s="13"/>
      <c r="C52" s="35"/>
    </row>
    <row r="53" spans="2:3" ht="14.4" thickBot="1" x14ac:dyDescent="0.35">
      <c r="B53" s="10" t="s">
        <v>16</v>
      </c>
      <c r="C53" s="34">
        <f>+C44+C50</f>
        <v>509100</v>
      </c>
    </row>
    <row r="54" spans="2:3" ht="14.4" thickBot="1" x14ac:dyDescent="0.35">
      <c r="B54" s="21"/>
      <c r="C54" s="31"/>
    </row>
    <row r="55" spans="2:3" x14ac:dyDescent="0.3">
      <c r="B55" s="15" t="s">
        <v>25</v>
      </c>
      <c r="C55" s="45"/>
    </row>
    <row r="56" spans="2:3" ht="21.75" customHeight="1" x14ac:dyDescent="0.3">
      <c r="B56" s="16" t="s">
        <v>26</v>
      </c>
      <c r="C56" s="47"/>
    </row>
    <row r="57" spans="2:3" ht="14.4" thickBot="1" x14ac:dyDescent="0.35">
      <c r="B57" s="17" t="s">
        <v>8</v>
      </c>
      <c r="C57" s="46"/>
    </row>
    <row r="58" spans="2:3" x14ac:dyDescent="0.3">
      <c r="B58" s="40" t="s">
        <v>9</v>
      </c>
      <c r="C58" s="32" t="s">
        <v>4</v>
      </c>
    </row>
    <row r="59" spans="2:3" ht="14.4" thickBot="1" x14ac:dyDescent="0.35">
      <c r="B59" s="41"/>
      <c r="C59" s="33" t="s">
        <v>5</v>
      </c>
    </row>
    <row r="60" spans="2:3" ht="14.4" thickBot="1" x14ac:dyDescent="0.35">
      <c r="B60" s="10" t="s">
        <v>10</v>
      </c>
      <c r="C60" s="34">
        <f>SUM(C62:C64)</f>
        <v>29024300</v>
      </c>
    </row>
    <row r="61" spans="2:3" ht="14.4" thickBot="1" x14ac:dyDescent="0.35">
      <c r="B61" s="11" t="s">
        <v>11</v>
      </c>
      <c r="C61" s="35"/>
    </row>
    <row r="62" spans="2:3" ht="14.4" thickBot="1" x14ac:dyDescent="0.35">
      <c r="B62" s="12" t="s">
        <v>12</v>
      </c>
      <c r="C62" s="35">
        <v>20379000</v>
      </c>
    </row>
    <row r="63" spans="2:3" ht="14.4" thickBot="1" x14ac:dyDescent="0.35">
      <c r="B63" s="12" t="s">
        <v>13</v>
      </c>
      <c r="C63" s="35">
        <v>8178100</v>
      </c>
    </row>
    <row r="64" spans="2:3" ht="14.4" thickBot="1" x14ac:dyDescent="0.35">
      <c r="B64" s="12" t="s">
        <v>14</v>
      </c>
      <c r="C64" s="35">
        <v>467200</v>
      </c>
    </row>
    <row r="65" spans="2:3" ht="14.4" thickBot="1" x14ac:dyDescent="0.35">
      <c r="B65" s="10"/>
      <c r="C65" s="35"/>
    </row>
    <row r="66" spans="2:3" ht="14.4" thickBot="1" x14ac:dyDescent="0.35">
      <c r="B66" s="10" t="s">
        <v>15</v>
      </c>
      <c r="C66" s="34">
        <f>SUM(C68:C71)</f>
        <v>1891600</v>
      </c>
    </row>
    <row r="67" spans="2:3" ht="14.4" thickBot="1" x14ac:dyDescent="0.35">
      <c r="B67" s="11" t="s">
        <v>11</v>
      </c>
      <c r="C67" s="35"/>
    </row>
    <row r="68" spans="2:3" ht="30.75" customHeight="1" thickBot="1" x14ac:dyDescent="0.35">
      <c r="B68" s="13" t="s">
        <v>58</v>
      </c>
      <c r="C68" s="35">
        <v>165000</v>
      </c>
    </row>
    <row r="69" spans="2:3" ht="33" customHeight="1" thickBot="1" x14ac:dyDescent="0.35">
      <c r="B69" s="13" t="s">
        <v>59</v>
      </c>
      <c r="C69" s="35">
        <v>794900</v>
      </c>
    </row>
    <row r="70" spans="2:3" ht="43.5" customHeight="1" thickBot="1" x14ac:dyDescent="0.35">
      <c r="B70" s="13" t="s">
        <v>60</v>
      </c>
      <c r="C70" s="35">
        <v>850500</v>
      </c>
    </row>
    <row r="71" spans="2:3" ht="40.200000000000003" thickBot="1" x14ac:dyDescent="0.35">
      <c r="B71" s="13" t="s">
        <v>61</v>
      </c>
      <c r="C71" s="35">
        <v>81200</v>
      </c>
    </row>
    <row r="72" spans="2:3" ht="14.4" thickBot="1" x14ac:dyDescent="0.35">
      <c r="B72" s="13"/>
      <c r="C72" s="34"/>
    </row>
    <row r="73" spans="2:3" ht="14.4" thickBot="1" x14ac:dyDescent="0.35">
      <c r="B73" s="10" t="s">
        <v>16</v>
      </c>
      <c r="C73" s="34">
        <f>+C66+C60</f>
        <v>30915900</v>
      </c>
    </row>
    <row r="74" spans="2:3" ht="14.4" thickBot="1" x14ac:dyDescent="0.35">
      <c r="B74" s="21"/>
      <c r="C74" s="31"/>
    </row>
    <row r="75" spans="2:3" x14ac:dyDescent="0.3">
      <c r="B75" s="15" t="s">
        <v>34</v>
      </c>
      <c r="C75" s="45"/>
    </row>
    <row r="76" spans="2:3" x14ac:dyDescent="0.3">
      <c r="B76" s="16" t="s">
        <v>35</v>
      </c>
      <c r="C76" s="47"/>
    </row>
    <row r="77" spans="2:3" ht="14.4" thickBot="1" x14ac:dyDescent="0.35">
      <c r="B77" s="17" t="s">
        <v>8</v>
      </c>
      <c r="C77" s="46"/>
    </row>
    <row r="78" spans="2:3" x14ac:dyDescent="0.3">
      <c r="B78" s="40" t="s">
        <v>9</v>
      </c>
      <c r="C78" s="32" t="s">
        <v>4</v>
      </c>
    </row>
    <row r="79" spans="2:3" ht="14.4" thickBot="1" x14ac:dyDescent="0.35">
      <c r="B79" s="41"/>
      <c r="C79" s="33" t="s">
        <v>5</v>
      </c>
    </row>
    <row r="80" spans="2:3" ht="14.4" thickBot="1" x14ac:dyDescent="0.35">
      <c r="B80" s="10" t="s">
        <v>10</v>
      </c>
      <c r="C80" s="34">
        <f>SUM(C82:C84)</f>
        <v>269200</v>
      </c>
    </row>
    <row r="81" spans="2:3" ht="14.4" thickBot="1" x14ac:dyDescent="0.35">
      <c r="B81" s="11" t="s">
        <v>11</v>
      </c>
      <c r="C81" s="35"/>
    </row>
    <row r="82" spans="2:3" ht="14.4" thickBot="1" x14ac:dyDescent="0.35">
      <c r="B82" s="12" t="s">
        <v>12</v>
      </c>
      <c r="C82" s="35">
        <v>242200</v>
      </c>
    </row>
    <row r="83" spans="2:3" ht="14.4" thickBot="1" x14ac:dyDescent="0.35">
      <c r="B83" s="12" t="s">
        <v>13</v>
      </c>
      <c r="C83" s="35">
        <v>27000</v>
      </c>
    </row>
    <row r="84" spans="2:3" ht="14.4" thickBot="1" x14ac:dyDescent="0.35">
      <c r="B84" s="12" t="s">
        <v>14</v>
      </c>
      <c r="C84" s="35"/>
    </row>
    <row r="85" spans="2:3" ht="14.4" thickBot="1" x14ac:dyDescent="0.35">
      <c r="B85" s="10"/>
      <c r="C85" s="35"/>
    </row>
    <row r="86" spans="2:3" ht="14.4" thickBot="1" x14ac:dyDescent="0.35">
      <c r="B86" s="10" t="s">
        <v>15</v>
      </c>
      <c r="C86" s="34">
        <f>+C88</f>
        <v>38770000</v>
      </c>
    </row>
    <row r="87" spans="2:3" ht="14.4" thickBot="1" x14ac:dyDescent="0.35">
      <c r="B87" s="11" t="s">
        <v>11</v>
      </c>
      <c r="C87" s="35"/>
    </row>
    <row r="88" spans="2:3" ht="40.200000000000003" thickBot="1" x14ac:dyDescent="0.35">
      <c r="B88" s="13" t="s">
        <v>64</v>
      </c>
      <c r="C88" s="35">
        <v>38770000</v>
      </c>
    </row>
    <row r="89" spans="2:3" ht="14.4" thickBot="1" x14ac:dyDescent="0.35">
      <c r="B89" s="13"/>
      <c r="C89" s="35"/>
    </row>
    <row r="90" spans="2:3" ht="14.4" thickBot="1" x14ac:dyDescent="0.35">
      <c r="B90" s="10" t="s">
        <v>16</v>
      </c>
      <c r="C90" s="34">
        <f>+C80+C86</f>
        <v>39039200</v>
      </c>
    </row>
    <row r="91" spans="2:3" ht="14.4" thickBot="1" x14ac:dyDescent="0.35">
      <c r="B91" s="21"/>
      <c r="C91" s="31"/>
    </row>
    <row r="92" spans="2:3" x14ac:dyDescent="0.3">
      <c r="B92" s="15" t="s">
        <v>27</v>
      </c>
      <c r="C92" s="45"/>
    </row>
    <row r="93" spans="2:3" x14ac:dyDescent="0.3">
      <c r="B93" s="16" t="s">
        <v>28</v>
      </c>
      <c r="C93" s="47"/>
    </row>
    <row r="94" spans="2:3" ht="14.4" thickBot="1" x14ac:dyDescent="0.35">
      <c r="B94" s="17" t="s">
        <v>8</v>
      </c>
      <c r="C94" s="46"/>
    </row>
    <row r="95" spans="2:3" x14ac:dyDescent="0.3">
      <c r="B95" s="40" t="s">
        <v>9</v>
      </c>
      <c r="C95" s="32" t="s">
        <v>4</v>
      </c>
    </row>
    <row r="96" spans="2:3" ht="14.4" thickBot="1" x14ac:dyDescent="0.35">
      <c r="B96" s="41"/>
      <c r="C96" s="33" t="s">
        <v>5</v>
      </c>
    </row>
    <row r="97" spans="2:3" ht="14.4" thickBot="1" x14ac:dyDescent="0.35">
      <c r="B97" s="10" t="s">
        <v>10</v>
      </c>
      <c r="C97" s="34">
        <f>SUM(C99:C101)</f>
        <v>8121000</v>
      </c>
    </row>
    <row r="98" spans="2:3" ht="14.4" thickBot="1" x14ac:dyDescent="0.35">
      <c r="B98" s="11" t="s">
        <v>11</v>
      </c>
      <c r="C98" s="35"/>
    </row>
    <row r="99" spans="2:3" ht="14.4" thickBot="1" x14ac:dyDescent="0.35">
      <c r="B99" s="12" t="s">
        <v>12</v>
      </c>
      <c r="C99" s="35">
        <v>7086000</v>
      </c>
    </row>
    <row r="100" spans="2:3" ht="14.4" thickBot="1" x14ac:dyDescent="0.35">
      <c r="B100" s="12" t="s">
        <v>13</v>
      </c>
      <c r="C100" s="35">
        <v>710000</v>
      </c>
    </row>
    <row r="101" spans="2:3" ht="14.4" thickBot="1" x14ac:dyDescent="0.35">
      <c r="B101" s="12" t="s">
        <v>14</v>
      </c>
      <c r="C101" s="35">
        <v>325000</v>
      </c>
    </row>
    <row r="102" spans="2:3" ht="14.4" thickBot="1" x14ac:dyDescent="0.35">
      <c r="B102" s="10"/>
      <c r="C102" s="35"/>
    </row>
    <row r="103" spans="2:3" ht="14.4" thickBot="1" x14ac:dyDescent="0.35">
      <c r="B103" s="10" t="s">
        <v>15</v>
      </c>
      <c r="C103" s="34"/>
    </row>
    <row r="104" spans="2:3" ht="14.4" thickBot="1" x14ac:dyDescent="0.35">
      <c r="B104" s="11" t="s">
        <v>11</v>
      </c>
      <c r="C104" s="35"/>
    </row>
    <row r="105" spans="2:3" ht="14.4" thickBot="1" x14ac:dyDescent="0.35">
      <c r="B105" s="13"/>
      <c r="C105" s="35"/>
    </row>
    <row r="106" spans="2:3" ht="14.4" thickBot="1" x14ac:dyDescent="0.35">
      <c r="B106" s="10" t="s">
        <v>16</v>
      </c>
      <c r="C106" s="34">
        <f>+C97+C103</f>
        <v>8121000</v>
      </c>
    </row>
    <row r="107" spans="2:3" ht="14.4" thickBot="1" x14ac:dyDescent="0.35">
      <c r="B107" s="21"/>
      <c r="C107" s="31"/>
    </row>
    <row r="108" spans="2:3" x14ac:dyDescent="0.3">
      <c r="B108" s="15" t="s">
        <v>29</v>
      </c>
      <c r="C108" s="45"/>
    </row>
    <row r="109" spans="2:3" x14ac:dyDescent="0.3">
      <c r="B109" s="16" t="s">
        <v>6</v>
      </c>
      <c r="C109" s="47"/>
    </row>
    <row r="110" spans="2:3" ht="14.4" thickBot="1" x14ac:dyDescent="0.35">
      <c r="B110" s="17" t="s">
        <v>8</v>
      </c>
      <c r="C110" s="46"/>
    </row>
    <row r="111" spans="2:3" x14ac:dyDescent="0.3">
      <c r="B111" s="40" t="s">
        <v>9</v>
      </c>
      <c r="C111" s="32" t="s">
        <v>4</v>
      </c>
    </row>
    <row r="112" spans="2:3" ht="14.4" thickBot="1" x14ac:dyDescent="0.35">
      <c r="B112" s="41"/>
      <c r="C112" s="33" t="s">
        <v>5</v>
      </c>
    </row>
    <row r="113" spans="2:3" ht="14.4" thickBot="1" x14ac:dyDescent="0.35">
      <c r="B113" s="10" t="s">
        <v>10</v>
      </c>
      <c r="C113" s="34">
        <f>SUM(C115:C117)</f>
        <v>11546200</v>
      </c>
    </row>
    <row r="114" spans="2:3" ht="14.4" thickBot="1" x14ac:dyDescent="0.35">
      <c r="B114" s="11" t="s">
        <v>11</v>
      </c>
      <c r="C114" s="35"/>
    </row>
    <row r="115" spans="2:3" ht="14.4" thickBot="1" x14ac:dyDescent="0.35">
      <c r="B115" s="12" t="s">
        <v>12</v>
      </c>
      <c r="C115" s="35">
        <v>5868200</v>
      </c>
    </row>
    <row r="116" spans="2:3" ht="14.4" thickBot="1" x14ac:dyDescent="0.35">
      <c r="B116" s="12" t="s">
        <v>13</v>
      </c>
      <c r="C116" s="35">
        <v>3428000</v>
      </c>
    </row>
    <row r="117" spans="2:3" ht="14.4" thickBot="1" x14ac:dyDescent="0.35">
      <c r="B117" s="12" t="s">
        <v>14</v>
      </c>
      <c r="C117" s="35">
        <v>2250000</v>
      </c>
    </row>
    <row r="118" spans="2:3" ht="14.4" thickBot="1" x14ac:dyDescent="0.35">
      <c r="B118" s="10"/>
      <c r="C118" s="35"/>
    </row>
    <row r="119" spans="2:3" ht="14.4" thickBot="1" x14ac:dyDescent="0.35">
      <c r="B119" s="10" t="s">
        <v>15</v>
      </c>
      <c r="C119" s="34"/>
    </row>
    <row r="120" spans="2:3" ht="14.4" thickBot="1" x14ac:dyDescent="0.35">
      <c r="B120" s="11" t="s">
        <v>11</v>
      </c>
      <c r="C120" s="35"/>
    </row>
    <row r="121" spans="2:3" ht="14.4" thickBot="1" x14ac:dyDescent="0.35">
      <c r="B121" s="13"/>
      <c r="C121" s="35"/>
    </row>
    <row r="122" spans="2:3" ht="14.4" thickBot="1" x14ac:dyDescent="0.35">
      <c r="B122" s="10" t="s">
        <v>16</v>
      </c>
      <c r="C122" s="34">
        <f>+C113+C119</f>
        <v>11546200</v>
      </c>
    </row>
    <row r="123" spans="2:3" ht="14.4" thickBot="1" x14ac:dyDescent="0.35">
      <c r="B123" s="21"/>
      <c r="C123" s="31"/>
    </row>
    <row r="124" spans="2:3" x14ac:dyDescent="0.3">
      <c r="B124" s="15" t="s">
        <v>30</v>
      </c>
      <c r="C124" s="45"/>
    </row>
    <row r="125" spans="2:3" x14ac:dyDescent="0.3">
      <c r="B125" s="16" t="s">
        <v>31</v>
      </c>
      <c r="C125" s="47"/>
    </row>
    <row r="126" spans="2:3" ht="14.4" thickBot="1" x14ac:dyDescent="0.35">
      <c r="B126" s="17" t="s">
        <v>8</v>
      </c>
      <c r="C126" s="46"/>
    </row>
    <row r="127" spans="2:3" x14ac:dyDescent="0.3">
      <c r="B127" s="40" t="s">
        <v>9</v>
      </c>
      <c r="C127" s="32" t="s">
        <v>4</v>
      </c>
    </row>
    <row r="128" spans="2:3" ht="14.4" thickBot="1" x14ac:dyDescent="0.35">
      <c r="B128" s="41"/>
      <c r="C128" s="33" t="s">
        <v>5</v>
      </c>
    </row>
    <row r="129" spans="2:3" ht="14.4" thickBot="1" x14ac:dyDescent="0.35">
      <c r="B129" s="10" t="s">
        <v>10</v>
      </c>
      <c r="C129" s="34">
        <f>SUM(C131:C133)</f>
        <v>16148000</v>
      </c>
    </row>
    <row r="130" spans="2:3" ht="14.4" thickBot="1" x14ac:dyDescent="0.35">
      <c r="B130" s="11" t="s">
        <v>11</v>
      </c>
      <c r="C130" s="35"/>
    </row>
    <row r="131" spans="2:3" ht="14.4" thickBot="1" x14ac:dyDescent="0.35">
      <c r="B131" s="12" t="s">
        <v>12</v>
      </c>
      <c r="C131" s="35">
        <v>9656500</v>
      </c>
    </row>
    <row r="132" spans="2:3" ht="14.4" thickBot="1" x14ac:dyDescent="0.35">
      <c r="B132" s="12" t="s">
        <v>13</v>
      </c>
      <c r="C132" s="35">
        <v>5820000</v>
      </c>
    </row>
    <row r="133" spans="2:3" ht="14.4" thickBot="1" x14ac:dyDescent="0.35">
      <c r="B133" s="12" t="s">
        <v>14</v>
      </c>
      <c r="C133" s="35">
        <v>671500</v>
      </c>
    </row>
    <row r="134" spans="2:3" ht="14.4" thickBot="1" x14ac:dyDescent="0.35">
      <c r="B134" s="10"/>
      <c r="C134" s="35"/>
    </row>
    <row r="135" spans="2:3" ht="14.4" thickBot="1" x14ac:dyDescent="0.35">
      <c r="B135" s="10" t="s">
        <v>15</v>
      </c>
      <c r="C135" s="34"/>
    </row>
    <row r="136" spans="2:3" ht="14.4" thickBot="1" x14ac:dyDescent="0.35">
      <c r="B136" s="11" t="s">
        <v>11</v>
      </c>
      <c r="C136" s="35"/>
    </row>
    <row r="137" spans="2:3" ht="14.4" thickBot="1" x14ac:dyDescent="0.35">
      <c r="B137" s="13"/>
      <c r="C137" s="34"/>
    </row>
    <row r="138" spans="2:3" ht="14.4" thickBot="1" x14ac:dyDescent="0.35">
      <c r="B138" s="10" t="s">
        <v>16</v>
      </c>
      <c r="C138" s="34">
        <f>+C129+C135</f>
        <v>16148000</v>
      </c>
    </row>
    <row r="139" spans="2:3" ht="14.4" thickBot="1" x14ac:dyDescent="0.35">
      <c r="B139" s="21"/>
      <c r="C139" s="31"/>
    </row>
    <row r="140" spans="2:3" x14ac:dyDescent="0.3">
      <c r="B140" s="15" t="s">
        <v>32</v>
      </c>
      <c r="C140" s="45"/>
    </row>
    <row r="141" spans="2:3" x14ac:dyDescent="0.3">
      <c r="B141" s="16" t="s">
        <v>33</v>
      </c>
      <c r="C141" s="47"/>
    </row>
    <row r="142" spans="2:3" ht="14.4" thickBot="1" x14ac:dyDescent="0.35">
      <c r="B142" s="17" t="s">
        <v>8</v>
      </c>
      <c r="C142" s="46"/>
    </row>
    <row r="143" spans="2:3" x14ac:dyDescent="0.3">
      <c r="B143" s="40" t="s">
        <v>9</v>
      </c>
      <c r="C143" s="32" t="s">
        <v>4</v>
      </c>
    </row>
    <row r="144" spans="2:3" ht="14.4" thickBot="1" x14ac:dyDescent="0.35">
      <c r="B144" s="41"/>
      <c r="C144" s="33" t="s">
        <v>5</v>
      </c>
    </row>
    <row r="145" spans="2:3" ht="14.4" thickBot="1" x14ac:dyDescent="0.35">
      <c r="B145" s="10" t="s">
        <v>10</v>
      </c>
      <c r="C145" s="34">
        <f>SUM(C147:C149)</f>
        <v>10298700</v>
      </c>
    </row>
    <row r="146" spans="2:3" ht="14.4" thickBot="1" x14ac:dyDescent="0.35">
      <c r="B146" s="11" t="s">
        <v>11</v>
      </c>
      <c r="C146" s="35"/>
    </row>
    <row r="147" spans="2:3" ht="14.4" thickBot="1" x14ac:dyDescent="0.35">
      <c r="B147" s="12" t="s">
        <v>12</v>
      </c>
      <c r="C147" s="35">
        <v>6509700</v>
      </c>
    </row>
    <row r="148" spans="2:3" ht="14.4" thickBot="1" x14ac:dyDescent="0.35">
      <c r="B148" s="12" t="s">
        <v>13</v>
      </c>
      <c r="C148" s="35">
        <v>3509000</v>
      </c>
    </row>
    <row r="149" spans="2:3" ht="14.4" thickBot="1" x14ac:dyDescent="0.35">
      <c r="B149" s="12" t="s">
        <v>14</v>
      </c>
      <c r="C149" s="35">
        <v>280000</v>
      </c>
    </row>
    <row r="150" spans="2:3" ht="14.4" thickBot="1" x14ac:dyDescent="0.35">
      <c r="B150" s="10"/>
      <c r="C150" s="35"/>
    </row>
    <row r="151" spans="2:3" ht="14.4" thickBot="1" x14ac:dyDescent="0.35">
      <c r="B151" s="10" t="s">
        <v>15</v>
      </c>
      <c r="C151" s="34">
        <f>+C153</f>
        <v>400000</v>
      </c>
    </row>
    <row r="152" spans="2:3" ht="14.4" thickBot="1" x14ac:dyDescent="0.35">
      <c r="B152" s="11" t="s">
        <v>11</v>
      </c>
      <c r="C152" s="35"/>
    </row>
    <row r="153" spans="2:3" ht="37.5" customHeight="1" thickBot="1" x14ac:dyDescent="0.35">
      <c r="B153" s="13" t="s">
        <v>63</v>
      </c>
      <c r="C153" s="35">
        <v>400000</v>
      </c>
    </row>
    <row r="154" spans="2:3" ht="14.4" thickBot="1" x14ac:dyDescent="0.35">
      <c r="B154" s="13"/>
      <c r="C154" s="34"/>
    </row>
    <row r="155" spans="2:3" ht="14.4" thickBot="1" x14ac:dyDescent="0.35">
      <c r="B155" s="10" t="s">
        <v>16</v>
      </c>
      <c r="C155" s="34">
        <f>+C151+C145</f>
        <v>10698700</v>
      </c>
    </row>
    <row r="156" spans="2:3" x14ac:dyDescent="0.3">
      <c r="B156" s="21"/>
      <c r="C156" s="31"/>
    </row>
    <row r="157" spans="2:3" ht="14.4" thickBot="1" x14ac:dyDescent="0.35">
      <c r="B157" s="21"/>
      <c r="C157" s="31"/>
    </row>
    <row r="158" spans="2:3" x14ac:dyDescent="0.3">
      <c r="B158" s="14" t="s">
        <v>62</v>
      </c>
      <c r="C158" s="45"/>
    </row>
    <row r="159" spans="2:3" ht="14.4" thickBot="1" x14ac:dyDescent="0.35">
      <c r="B159" s="9" t="s">
        <v>0</v>
      </c>
      <c r="C159" s="46"/>
    </row>
    <row r="160" spans="2:3" x14ac:dyDescent="0.3">
      <c r="B160" s="40" t="s">
        <v>17</v>
      </c>
      <c r="C160" s="32" t="s">
        <v>4</v>
      </c>
    </row>
    <row r="161" spans="2:3" ht="14.4" thickBot="1" x14ac:dyDescent="0.35">
      <c r="B161" s="41"/>
      <c r="C161" s="33" t="s">
        <v>5</v>
      </c>
    </row>
    <row r="162" spans="2:3" ht="14.4" thickBot="1" x14ac:dyDescent="0.35">
      <c r="B162" s="10" t="s">
        <v>10</v>
      </c>
      <c r="C162" s="29">
        <f>SUM(C164:C166)</f>
        <v>89392200</v>
      </c>
    </row>
    <row r="163" spans="2:3" ht="14.4" thickBot="1" x14ac:dyDescent="0.35">
      <c r="B163" s="11" t="s">
        <v>11</v>
      </c>
      <c r="C163" s="30"/>
    </row>
    <row r="164" spans="2:3" ht="14.4" thickBot="1" x14ac:dyDescent="0.35">
      <c r="B164" s="12" t="s">
        <v>12</v>
      </c>
      <c r="C164" s="30">
        <f>+C13+C29+C46+C62+C82+C99+C115+C131+C147</f>
        <v>62245400</v>
      </c>
    </row>
    <row r="165" spans="2:3" ht="14.4" thickBot="1" x14ac:dyDescent="0.35">
      <c r="B165" s="12" t="s">
        <v>13</v>
      </c>
      <c r="C165" s="30">
        <f>+C14+C30+C47+C63+C83+C100+C116+C132+C148</f>
        <v>23153100</v>
      </c>
    </row>
    <row r="166" spans="2:3" ht="14.4" thickBot="1" x14ac:dyDescent="0.35">
      <c r="B166" s="12" t="s">
        <v>14</v>
      </c>
      <c r="C166" s="30">
        <f>+C15+C31+C48+C64+C84+C101+C117+C133+C149</f>
        <v>3993700</v>
      </c>
    </row>
    <row r="167" spans="2:3" ht="14.4" thickBot="1" x14ac:dyDescent="0.35">
      <c r="B167" s="10"/>
      <c r="C167" s="30"/>
    </row>
    <row r="168" spans="2:3" ht="14.4" thickBot="1" x14ac:dyDescent="0.35">
      <c r="B168" s="10" t="s">
        <v>18</v>
      </c>
      <c r="C168" s="29">
        <f>+C17+C33+C50+C66+C86+C103+C119+C135+C151</f>
        <v>41961600</v>
      </c>
    </row>
    <row r="169" spans="2:3" ht="14.4" thickBot="1" x14ac:dyDescent="0.35">
      <c r="B169" s="13"/>
      <c r="C169" s="30"/>
    </row>
    <row r="170" spans="2:3" ht="14.4" thickBot="1" x14ac:dyDescent="0.35">
      <c r="B170" s="10" t="s">
        <v>16</v>
      </c>
      <c r="C170" s="29">
        <f>+C168+C162</f>
        <v>131353800</v>
      </c>
    </row>
    <row r="171" spans="2:3" x14ac:dyDescent="0.3">
      <c r="B171" s="42"/>
      <c r="C171" s="42"/>
    </row>
  </sheetData>
  <mergeCells count="23">
    <mergeCell ref="B127:B128"/>
    <mergeCell ref="C140:C142"/>
    <mergeCell ref="B143:B144"/>
    <mergeCell ref="C92:C94"/>
    <mergeCell ref="B95:B96"/>
    <mergeCell ref="C108:C110"/>
    <mergeCell ref="B111:B112"/>
    <mergeCell ref="C124:C126"/>
    <mergeCell ref="B171:C171"/>
    <mergeCell ref="B2:C2"/>
    <mergeCell ref="B3:C3"/>
    <mergeCell ref="C6:C8"/>
    <mergeCell ref="B9:B10"/>
    <mergeCell ref="C158:C159"/>
    <mergeCell ref="B160:B161"/>
    <mergeCell ref="C22:C24"/>
    <mergeCell ref="B25:B26"/>
    <mergeCell ref="C39:C41"/>
    <mergeCell ref="B42:B43"/>
    <mergeCell ref="C55:C57"/>
    <mergeCell ref="B58:B59"/>
    <mergeCell ref="C75:C77"/>
    <mergeCell ref="B78:B79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76" orientation="portrait" r:id="rId1"/>
  <rowBreaks count="2" manualBreakCount="2">
    <brk id="53" max="16383" man="1"/>
    <brk id="10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0300</vt:lpstr>
      <vt:lpstr>Пол-програми</vt:lpstr>
      <vt:lpstr>Програми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Илиана Шопова</cp:lastModifiedBy>
  <cp:lastPrinted>2020-12-14T07:29:45Z</cp:lastPrinted>
  <dcterms:created xsi:type="dcterms:W3CDTF">2020-12-10T12:35:04Z</dcterms:created>
  <dcterms:modified xsi:type="dcterms:W3CDTF">2021-01-15T10:16:56Z</dcterms:modified>
</cp:coreProperties>
</file>