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0" windowHeight="11760" tabRatio="668" firstSheet="3" activeTab="4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'Мерки'!$B$1:$I$44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<sst xmlns="http://schemas.openxmlformats.org/spreadsheetml/2006/main" count="177" uniqueCount="75">
  <si>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</si>
  <si>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</si>
  <si>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</si>
  <si>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</si>
  <si>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</si>
  <si>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</si>
  <si>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</si>
  <si>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</si>
  <si>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</si>
  <si>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</si>
  <si>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</si>
  <si>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</si>
  <si>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</si>
  <si>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</si>
  <si>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</si>
  <si>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</si>
  <si>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</si>
  <si>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</si>
  <si>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</si>
  <si>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</si>
  <si>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</si>
  <si>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</si>
  <si>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</si>
  <si>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</si>
  <si>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</si>
  <si>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</si>
  <si>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</si>
  <si>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</si>
  <si>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</si>
  <si>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</si>
  <si>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</si>
  <si>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</si>
  <si>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</si>
  <si>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</si>
  <si>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</si>
  <si>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</si>
  <si>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</si>
  <si>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</si>
  <si>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</si>
  <si>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</si>
  <si>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</si>
  <si>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</si>
  <si>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</si>
  <si>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</si>
  <si>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</si>
  <si>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</si>
  <si>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</si>
  <si>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</si>
  <si>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</si>
  <si>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</si>
  <si>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</si>
  <si>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</si>
  <si>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</si>
  <si>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</si>
  <si>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</si>
  <si>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</si>
  <si>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</si>
  <si>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</si>
  <si>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</si>
  <si>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</si>
  <si>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</si>
  <si>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</si>
  <si>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</si>
  <si>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</si>
  <si>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</si>
  <si>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</si>
  <si>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</si>
  <si>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</si>
  <si>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</si>
  <si>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</si>
  <si>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МИНИСТЕРСКИ СЪВЕТ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</si>
  <si>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</si>
  <si>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и за преодоляване на последиците, Заповеди и указания на министъра на здравеопазването, Заповеди на ръководителите на ведомствата в системата на Министерския съвет</t>
  </si>
  <si>
    <t>1.1.2022 г.</t>
  </si>
  <si>
    <t>31.10.2022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</si>
</sst>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54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55" applyFont="1" applyFill="1" applyBorder="1" applyAlignment="1" applyProtection="1">
      <alignment vertical="center" wrapText="1"/>
      <protection/>
    </xf>
    <xf numFmtId="0" fontId="55" fillId="9" borderId="11" xfId="55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55" applyFont="1" applyFill="1" applyBorder="1" applyAlignment="1" applyProtection="1">
      <alignment horizontal="center" vertical="center" wrapText="1"/>
      <protection/>
    </xf>
    <xf numFmtId="0" fontId="54" fillId="9" borderId="12" xfId="55" applyFont="1" applyFill="1" applyBorder="1" applyAlignment="1" applyProtection="1">
      <alignment vertical="center" wrapText="1"/>
      <protection/>
    </xf>
    <xf numFmtId="0" fontId="54" fillId="9" borderId="13" xfId="55" applyFont="1" applyFill="1" applyBorder="1" applyAlignment="1" applyProtection="1">
      <alignment vertical="center" wrapText="1"/>
      <protection/>
    </xf>
    <xf numFmtId="0" fontId="54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55" applyNumberFormat="1" applyFont="1" applyFill="1" applyBorder="1" applyAlignment="1" applyProtection="1">
      <alignment vertical="center" wrapText="1"/>
      <protection locked="0"/>
    </xf>
    <xf numFmtId="14" fontId="54" fillId="9" borderId="16" xfId="55" applyNumberFormat="1" applyFont="1" applyFill="1" applyBorder="1" applyAlignment="1" applyProtection="1">
      <alignment vertical="center" wrapText="1"/>
      <protection/>
    </xf>
    <xf numFmtId="0" fontId="6" fillId="9" borderId="17" xfId="56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56" applyFont="1" applyFill="1" applyBorder="1" applyAlignment="1" applyProtection="1">
      <alignment horizontal="center" vertical="center" wrapText="1"/>
      <protection/>
    </xf>
    <xf numFmtId="0" fontId="8" fillId="9" borderId="22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55" applyFont="1" applyFill="1" applyBorder="1" applyAlignment="1" applyProtection="1">
      <alignment horizontal="center" vertical="center" wrapText="1"/>
      <protection/>
    </xf>
    <xf numFmtId="0" fontId="8" fillId="9" borderId="21" xfId="56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56" applyFont="1" applyFill="1" applyBorder="1" applyAlignment="1" applyProtection="1">
      <alignment vertical="center" wrapText="1"/>
      <protection/>
    </xf>
    <xf numFmtId="0" fontId="6" fillId="9" borderId="29" xfId="56" applyFont="1" applyFill="1" applyBorder="1" applyAlignment="1" applyProtection="1">
      <alignment horizontal="center" vertical="center" wrapText="1"/>
      <protection/>
    </xf>
    <xf numFmtId="0" fontId="54" fillId="9" borderId="0" xfId="55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63" fillId="9" borderId="11" xfId="55" applyFont="1" applyFill="1" applyBorder="1" applyAlignment="1" applyProtection="1">
      <alignment horizontal="center" vertical="top" wrapText="1"/>
      <protection/>
    </xf>
    <xf numFmtId="0" fontId="63" fillId="9" borderId="30" xfId="55" applyFont="1" applyFill="1" applyBorder="1" applyAlignment="1" applyProtection="1">
      <alignment horizontal="center" vertical="top" wrapText="1"/>
      <protection/>
    </xf>
    <xf numFmtId="0" fontId="63" fillId="9" borderId="31" xfId="55" applyFont="1" applyFill="1" applyBorder="1" applyAlignment="1" applyProtection="1">
      <alignment horizontal="center" vertical="top" wrapText="1"/>
      <protection/>
    </xf>
    <xf numFmtId="0" fontId="8" fillId="9" borderId="32" xfId="56" applyFont="1" applyFill="1" applyBorder="1" applyAlignment="1" applyProtection="1">
      <alignment horizontal="center" vertical="center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56" applyFont="1" applyFill="1" applyBorder="1" applyAlignment="1" applyProtection="1">
      <alignment horizontal="center" vertical="center"/>
      <protection/>
    </xf>
    <xf numFmtId="0" fontId="9" fillId="9" borderId="29" xfId="56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zoomScalePageLayoutView="0" workbookViewId="0" topLeftCell="A1">
      <pane ySplit="7" topLeftCell="A8" activePane="bottomLeft" state="frozen"/>
      <selection pane="topLeft" activeCell="E4" sqref="E4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3" t="s">
        <v>70</v>
      </c>
      <c r="B4" s="84"/>
      <c r="C4" s="85"/>
      <c r="D4" s="17" t="s">
        <v>73</v>
      </c>
      <c r="E4" s="17" t="s">
        <v>74</v>
      </c>
      <c r="F4" s="3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985746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747520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.75">
      <c r="A10" s="32" t="s">
        <v>2</v>
      </c>
      <c r="B10" s="43">
        <f>'Ведомствени разходи'!B10+'Администрирани разходи'!B10+'ПРБ неприлагащи прогр. бюджет'!B10</f>
        <v>24230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.75">
      <c r="A11" s="32" t="s">
        <v>3</v>
      </c>
      <c r="B11" s="43">
        <f>'Ведомствени разходи'!B11+'Администрирани разходи'!B11+'ПРБ неприлагащи прогр. бюджет'!B11</f>
        <v>213996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.75">
      <c r="A12" s="31" t="s">
        <v>4</v>
      </c>
      <c r="B12" s="44">
        <f>'Ведомствени разходи'!B12+'Администрирани разходи'!B12+'ПРБ неприлагащи прогр. бюджет'!B12</f>
        <v>91673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.7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.7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.7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.75">
      <c r="A18" s="31" t="s">
        <v>31</v>
      </c>
      <c r="B18" s="44">
        <f>'Ведомствени разходи'!B18+'Администрирани разходи'!B18+'ПРБ неприлагащи прогр. бюджет'!B18</f>
        <v>7632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.7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.7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33" t="s">
        <v>25</v>
      </c>
      <c r="B24" s="46">
        <f aca="true" t="shared" si="2" ref="B24:G24">+B8+B12+B13+B15+B17+B18+B19+B20+B21</f>
        <v>1085051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A15" sqref="A1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26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31.10.2022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985746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>
        <v>747520</v>
      </c>
      <c r="C9" s="47"/>
      <c r="D9" s="47"/>
      <c r="E9" s="47"/>
      <c r="F9" s="47"/>
      <c r="G9" s="47"/>
    </row>
    <row r="10" spans="1:7" ht="15.75">
      <c r="A10" s="32" t="s">
        <v>2</v>
      </c>
      <c r="B10" s="47">
        <v>24230</v>
      </c>
      <c r="C10" s="47"/>
      <c r="D10" s="47"/>
      <c r="E10" s="47"/>
      <c r="F10" s="47"/>
      <c r="G10" s="47"/>
    </row>
    <row r="11" spans="1:7" ht="15.75">
      <c r="A11" s="32" t="s">
        <v>3</v>
      </c>
      <c r="B11" s="47">
        <v>213996</v>
      </c>
      <c r="C11" s="47"/>
      <c r="D11" s="47"/>
      <c r="E11" s="47"/>
      <c r="F11" s="47"/>
      <c r="G11" s="47"/>
    </row>
    <row r="12" spans="1:7" ht="15.75">
      <c r="A12" s="31" t="s">
        <v>4</v>
      </c>
      <c r="B12" s="48">
        <v>69082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>
        <v>7632</v>
      </c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1062460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7" sqref="B17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7" t="s">
        <v>30</v>
      </c>
      <c r="B2" s="78"/>
      <c r="C2" s="78"/>
      <c r="D2" s="78"/>
      <c r="E2" s="78"/>
      <c r="F2" s="78"/>
      <c r="G2" s="79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31.10.2022 г.</v>
      </c>
      <c r="F4" s="5"/>
      <c r="G4" s="9"/>
    </row>
    <row r="5" spans="1:7" ht="18.75" customHeight="1" thickBot="1">
      <c r="A5" s="92" t="s">
        <v>64</v>
      </c>
      <c r="B5" s="93"/>
      <c r="C5" s="94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>
        <v>22591</v>
      </c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22591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zoomScalePageLayoutView="0" workbookViewId="0" topLeftCell="A1">
      <pane xSplit="1" ySplit="7" topLeftCell="B8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7" t="s">
        <v>22</v>
      </c>
      <c r="B2" s="78"/>
      <c r="C2" s="78"/>
      <c r="D2" s="78"/>
      <c r="E2" s="78"/>
      <c r="F2" s="78"/>
      <c r="G2" s="79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9" t="str">
        <f>IF(ISBLANK(ОБЩО!A4),"",ОБЩО!A4)</f>
        <v>МИНИСТЕРСКИ СЪВЕТ</v>
      </c>
      <c r="B4" s="90">
        <f>IF(ISBLANK(ОБЩО!B4),"",ОБЩО!B4)</f>
      </c>
      <c r="C4" s="91">
        <f>IF(ISBLANK(ОБЩО!C4),"",ОБЩО!C4)</f>
      </c>
      <c r="D4" s="18" t="str">
        <f>IF(ISBLANK(ОБЩО!D4),"",ОБЩО!D4)</f>
        <v>1.1.2022 г.</v>
      </c>
      <c r="E4" s="18" t="str">
        <f>IF(ISBLANK(ОБЩО!E4),"",ОБЩО!E4)</f>
        <v>31.10.2022 г.</v>
      </c>
      <c r="F4" s="5"/>
      <c r="G4" s="9"/>
    </row>
    <row r="5" spans="1:7" ht="18.75" customHeight="1" thickBot="1">
      <c r="A5" s="86" t="s">
        <v>64</v>
      </c>
      <c r="B5" s="87"/>
      <c r="C5" s="88"/>
      <c r="D5" s="10"/>
      <c r="E5" s="10"/>
      <c r="F5" s="10"/>
      <c r="G5" s="11"/>
    </row>
    <row r="6" spans="1:7" ht="26.25" customHeight="1">
      <c r="A6" s="6"/>
      <c r="B6" s="80" t="s">
        <v>21</v>
      </c>
      <c r="C6" s="81"/>
      <c r="D6" s="81"/>
      <c r="E6" s="81"/>
      <c r="F6" s="81"/>
      <c r="G6" s="82"/>
    </row>
    <row r="7" spans="1:7" ht="48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.7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.75">
      <c r="A10" s="32" t="s">
        <v>2</v>
      </c>
      <c r="B10" s="47"/>
      <c r="C10" s="47"/>
      <c r="D10" s="47"/>
      <c r="E10" s="47"/>
      <c r="F10" s="47"/>
      <c r="G10" s="47"/>
    </row>
    <row r="11" spans="1:7" ht="15.75">
      <c r="A11" s="32" t="s">
        <v>3</v>
      </c>
      <c r="B11" s="47"/>
      <c r="C11" s="47"/>
      <c r="D11" s="47"/>
      <c r="E11" s="47"/>
      <c r="F11" s="47"/>
      <c r="G11" s="47"/>
    </row>
    <row r="12" spans="1:7" ht="15.75">
      <c r="A12" s="31" t="s">
        <v>4</v>
      </c>
      <c r="B12" s="48"/>
      <c r="C12" s="48"/>
      <c r="D12" s="48"/>
      <c r="E12" s="48"/>
      <c r="F12" s="48"/>
      <c r="G12" s="48"/>
    </row>
    <row r="13" spans="1:7" ht="15.7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.75">
      <c r="A14" s="32" t="s">
        <v>6</v>
      </c>
      <c r="B14" s="49"/>
      <c r="C14" s="49"/>
      <c r="D14" s="49"/>
      <c r="E14" s="49"/>
      <c r="F14" s="49"/>
      <c r="G14" s="49"/>
    </row>
    <row r="15" spans="1:7" ht="15.7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.75">
      <c r="A16" s="32" t="s">
        <v>8</v>
      </c>
      <c r="B16" s="49"/>
      <c r="C16" s="49"/>
      <c r="D16" s="49"/>
      <c r="E16" s="49"/>
      <c r="F16" s="49"/>
      <c r="G16" s="49"/>
    </row>
    <row r="17" spans="1:7" ht="15.75">
      <c r="A17" s="31" t="s">
        <v>9</v>
      </c>
      <c r="B17" s="48"/>
      <c r="C17" s="48"/>
      <c r="D17" s="48"/>
      <c r="E17" s="48"/>
      <c r="F17" s="48"/>
      <c r="G17" s="48"/>
    </row>
    <row r="18" spans="1:7" ht="15.75">
      <c r="A18" s="31" t="s">
        <v>31</v>
      </c>
      <c r="B18" s="48"/>
      <c r="C18" s="48"/>
      <c r="D18" s="48"/>
      <c r="E18" s="48"/>
      <c r="F18" s="48"/>
      <c r="G18" s="48"/>
    </row>
    <row r="19" spans="1:7" ht="15.75">
      <c r="A19" s="31" t="s">
        <v>10</v>
      </c>
      <c r="B19" s="48"/>
      <c r="C19" s="48"/>
      <c r="D19" s="48"/>
      <c r="E19" s="48"/>
      <c r="F19" s="48"/>
      <c r="G19" s="48"/>
    </row>
    <row r="20" spans="1:7" ht="15.75">
      <c r="A20" s="31" t="s">
        <v>11</v>
      </c>
      <c r="B20" s="48"/>
      <c r="C20" s="48"/>
      <c r="D20" s="48"/>
      <c r="E20" s="48"/>
      <c r="F20" s="48"/>
      <c r="G20" s="48"/>
    </row>
    <row r="21" spans="1:7" ht="15.7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.7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.75">
      <c r="A23" s="32" t="s">
        <v>14</v>
      </c>
      <c r="B23" s="49"/>
      <c r="C23" s="49"/>
      <c r="D23" s="49"/>
      <c r="E23" s="49"/>
      <c r="F23" s="49"/>
      <c r="G23" s="49"/>
    </row>
    <row r="24" spans="1:7" ht="16.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5">
      <c r="A26" s="54" t="s">
        <v>33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4"/>
  <sheetViews>
    <sheetView tabSelected="1" zoomScale="80" zoomScaleNormal="80" zoomScalePageLayoutView="0" workbookViewId="0" topLeftCell="A1">
      <pane xSplit="2" ySplit="8" topLeftCell="D36" activePane="bottomRight" state="frozen"/>
      <selection pane="topLeft" activeCell="E4" sqref="E4"/>
      <selection pane="topRight" activeCell="E4" sqref="E4"/>
      <selection pane="bottomLeft" activeCell="E4" sqref="E4"/>
      <selection pane="bottomRight" activeCell="B33" sqref="B33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.7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7" t="s">
        <v>68</v>
      </c>
      <c r="C2" s="78"/>
      <c r="D2" s="78"/>
      <c r="E2" s="78"/>
      <c r="F2" s="78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89" t="str">
        <f>IF(ISBLANK(ОБЩО!A4),"",ОБЩО!A4)</f>
        <v>МИНИСТЕРСКИ СЪВЕТ</v>
      </c>
      <c r="C4" s="97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2" t="s">
        <v>64</v>
      </c>
      <c r="C5" s="98"/>
      <c r="D5" s="76"/>
      <c r="E5" s="18" t="str">
        <f>IF(ISBLANK(ОБЩО!D4),"",ОБЩО!D4)</f>
        <v>1.1.2022 г.</v>
      </c>
      <c r="F5" s="18" t="str">
        <f>IF(ISBLANK(ОБЩО!E4),"",ОБЩО!E4)</f>
        <v>31.10.2022 г.</v>
      </c>
      <c r="G5" s="10"/>
      <c r="H5" s="10"/>
      <c r="I5" s="11"/>
    </row>
    <row r="6" spans="1:9" ht="33" customHeight="1">
      <c r="A6" s="54">
        <v>1</v>
      </c>
      <c r="B6" s="6"/>
      <c r="C6" s="64"/>
      <c r="D6" s="95" t="s">
        <v>21</v>
      </c>
      <c r="E6" s="95"/>
      <c r="F6" s="96"/>
      <c r="G6" s="95" t="s">
        <v>69</v>
      </c>
      <c r="H6" s="95"/>
      <c r="I6" s="96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8.7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1085051</v>
      </c>
      <c r="E9" s="39">
        <f t="shared" si="0"/>
        <v>0</v>
      </c>
      <c r="F9" s="63">
        <f t="shared" si="0"/>
        <v>0</v>
      </c>
      <c r="G9" s="39">
        <f t="shared" si="0"/>
        <v>1366256</v>
      </c>
      <c r="H9" s="39">
        <f t="shared" si="0"/>
        <v>0</v>
      </c>
      <c r="I9" s="63">
        <f t="shared" si="0"/>
        <v>0</v>
      </c>
    </row>
    <row r="10" spans="1:9" ht="15.7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.7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1.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1.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7.2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.7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1.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.7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.7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.7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.7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.7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.7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.7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47.2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1.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7.2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.7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.7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.7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.7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.7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7.2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1085051</v>
      </c>
      <c r="E32" s="39">
        <f t="shared" si="4"/>
        <v>0</v>
      </c>
      <c r="F32" s="39">
        <f t="shared" si="4"/>
        <v>0</v>
      </c>
      <c r="G32" s="39">
        <f t="shared" si="4"/>
        <v>1366256</v>
      </c>
      <c r="H32" s="39">
        <f t="shared" si="4"/>
        <v>0</v>
      </c>
      <c r="I32" s="39">
        <f t="shared" si="4"/>
        <v>0</v>
      </c>
    </row>
    <row r="33" spans="1:9" s="2" customFormat="1" ht="173.25">
      <c r="A33" s="54">
        <f t="shared" si="1"/>
        <v>1</v>
      </c>
      <c r="B33" s="21" t="s">
        <v>47</v>
      </c>
      <c r="C33" s="38" t="s">
        <v>71</v>
      </c>
      <c r="D33" s="51">
        <v>985746</v>
      </c>
      <c r="E33" s="51"/>
      <c r="F33" s="51"/>
      <c r="G33" s="51">
        <v>1245000</v>
      </c>
      <c r="H33" s="51"/>
      <c r="I33" s="51"/>
    </row>
    <row r="34" spans="1:9" s="2" customFormat="1" ht="31.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.75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3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.75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141.75">
      <c r="A38" s="54">
        <f t="shared" si="1"/>
        <v>1</v>
      </c>
      <c r="B38" s="71" t="s">
        <v>66</v>
      </c>
      <c r="C38" s="38" t="s">
        <v>72</v>
      </c>
      <c r="D38" s="51">
        <v>99305</v>
      </c>
      <c r="E38" s="51"/>
      <c r="F38" s="51"/>
      <c r="G38" s="51">
        <v>121256</v>
      </c>
      <c r="H38" s="51"/>
      <c r="I38" s="51"/>
    </row>
    <row r="39" spans="1:10" ht="15.7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.7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.7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6.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5">
      <c r="A43" s="54">
        <v>1</v>
      </c>
    </row>
    <row r="44" spans="1:2" ht="45">
      <c r="A44" s="54">
        <v>1</v>
      </c>
      <c r="B44" s="73" t="s">
        <v>67</v>
      </c>
    </row>
  </sheetData>
  <sheetProtection sheet="1" objects="1" scenarios="1"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  <rowBreaks count="1" manualBreakCount="1">
    <brk id="31" min="1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9" activePane="bottomRight" state="frozen"/>
      <selection pane="topLeft" activeCell="E4" sqref="E4"/>
      <selection pane="topRight" activeCell="E4" sqref="E4"/>
      <selection pane="bottomLeft" activeCell="E4" sqref="E4"/>
      <selection pane="bottomRight" activeCell="E4" sqref="E4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.7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7" t="s">
        <v>51</v>
      </c>
      <c r="C2" s="78"/>
      <c r="D2" s="79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.75">
      <c r="A4" s="54">
        <v>1</v>
      </c>
      <c r="B4" s="55" t="str">
        <f>IF(ISBLANK(ОБЩО!A4),"",ОБЩО!A4)</f>
        <v>МИНИСТЕРСКИ СЪВЕТ</v>
      </c>
      <c r="C4" s="18" t="str">
        <f>IF(ISBLANK(ОБЩО!D4),"",ОБЩО!D4)</f>
        <v>1.1.2022 г.</v>
      </c>
      <c r="D4" s="18" t="str">
        <f>IF(ISBLANK(ОБЩО!E4),"",ОБЩО!E4)</f>
        <v>31.10.2022 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8.7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.75">
      <c r="A10" s="54">
        <v>1</v>
      </c>
      <c r="B10" s="27"/>
      <c r="C10" s="39"/>
      <c r="D10" s="50"/>
    </row>
    <row r="11" spans="1:4" ht="15.7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.75">
      <c r="A12" s="54">
        <f t="shared" si="0"/>
        <v>0</v>
      </c>
      <c r="B12" s="57" t="s">
        <v>52</v>
      </c>
      <c r="C12" s="38"/>
      <c r="D12" s="51"/>
    </row>
    <row r="13" spans="1:4" ht="63">
      <c r="A13" s="54">
        <f t="shared" si="0"/>
        <v>0</v>
      </c>
      <c r="B13" s="24" t="s">
        <v>53</v>
      </c>
      <c r="C13" s="38"/>
      <c r="D13" s="51"/>
    </row>
    <row r="14" spans="1:4" ht="31.5">
      <c r="A14" s="54">
        <f t="shared" si="0"/>
        <v>0</v>
      </c>
      <c r="B14" s="25" t="s">
        <v>41</v>
      </c>
      <c r="C14" s="38"/>
      <c r="D14" s="51"/>
    </row>
    <row r="15" spans="1:5" ht="15.7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.7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.7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.75">
      <c r="A18" s="54">
        <f t="shared" si="0"/>
        <v>0</v>
      </c>
      <c r="B18" s="21" t="s">
        <v>45</v>
      </c>
      <c r="C18" s="38"/>
      <c r="D18" s="52"/>
    </row>
    <row r="19" spans="1:4" ht="94.5">
      <c r="A19" s="54">
        <f t="shared" si="0"/>
        <v>0</v>
      </c>
      <c r="B19" s="21" t="s">
        <v>54</v>
      </c>
      <c r="C19" s="38"/>
      <c r="D19" s="52"/>
    </row>
    <row r="20" spans="1:4" ht="63">
      <c r="A20" s="54">
        <f t="shared" si="0"/>
        <v>0</v>
      </c>
      <c r="B20" s="21" t="s">
        <v>55</v>
      </c>
      <c r="C20" s="38"/>
      <c r="D20" s="52"/>
    </row>
    <row r="21" spans="1:4" ht="31.5">
      <c r="A21" s="54">
        <f t="shared" si="0"/>
        <v>0</v>
      </c>
      <c r="B21" s="21" t="s">
        <v>56</v>
      </c>
      <c r="C21" s="38"/>
      <c r="D21" s="52"/>
    </row>
    <row r="22" spans="1:5" ht="15.7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.7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7.2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3">
      <c r="A25" s="54">
        <f t="shared" si="0"/>
        <v>0</v>
      </c>
      <c r="B25" s="21" t="s">
        <v>49</v>
      </c>
      <c r="C25" s="38"/>
      <c r="D25" s="51"/>
    </row>
    <row r="26" spans="1:5" ht="15.7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6.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Валерия Апостолова</cp:lastModifiedBy>
  <cp:lastPrinted>2022-03-21T10:05:32Z</cp:lastPrinted>
  <dcterms:created xsi:type="dcterms:W3CDTF">2020-04-28T14:17:25Z</dcterms:created>
  <dcterms:modified xsi:type="dcterms:W3CDTF">2022-11-17T10:44:54Z</dcterms:modified>
  <cp:category/>
  <cp:version/>
  <cp:contentType/>
  <cp:contentStatus/>
</cp:coreProperties>
</file>