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0" windowWidth="20670" windowHeight="10215"/>
  </bookViews>
  <sheets>
    <sheet name="0300" sheetId="3" r:id="rId1"/>
    <sheet name="Пол-програми" sheetId="1" r:id="rId2"/>
    <sheet name="Програми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2" l="1"/>
  <c r="D37" i="1"/>
  <c r="D35" i="1"/>
  <c r="D34" i="1"/>
  <c r="D33" i="1"/>
  <c r="D31" i="1"/>
  <c r="D30" i="1"/>
  <c r="D28" i="1"/>
  <c r="D26" i="1"/>
  <c r="D25" i="1"/>
  <c r="D24" i="1"/>
  <c r="D22" i="1"/>
  <c r="D21" i="1" s="1"/>
  <c r="D20" i="1"/>
  <c r="D19" i="1" s="1"/>
  <c r="D18" i="1"/>
  <c r="D16" i="1"/>
  <c r="D15" i="1" s="1"/>
  <c r="D14" i="1"/>
  <c r="D13" i="1"/>
  <c r="D17" i="1"/>
  <c r="D27" i="1"/>
  <c r="D29" i="1"/>
  <c r="C275" i="2"/>
  <c r="C272" i="2"/>
  <c r="C273" i="2"/>
  <c r="C271" i="2"/>
  <c r="C255" i="2"/>
  <c r="C249" i="2"/>
  <c r="C221" i="2"/>
  <c r="C204" i="2"/>
  <c r="D32" i="1" l="1"/>
  <c r="D23" i="1"/>
  <c r="D12" i="1"/>
  <c r="C263" i="2"/>
  <c r="C186" i="2" l="1"/>
  <c r="C180" i="2"/>
  <c r="C169" i="2"/>
  <c r="C163" i="2"/>
  <c r="C147" i="2"/>
  <c r="C156" i="2" s="1"/>
  <c r="C131" i="2"/>
  <c r="C140" i="2" s="1"/>
  <c r="C115" i="2"/>
  <c r="C67" i="2"/>
  <c r="C173" i="2" l="1"/>
  <c r="C191" i="2"/>
  <c r="C33" i="2" l="1"/>
  <c r="C61" i="2" l="1"/>
  <c r="C238" i="2" l="1"/>
  <c r="C88" i="2"/>
  <c r="C269" i="2" l="1"/>
  <c r="C232" i="2"/>
  <c r="C242" i="2" s="1"/>
  <c r="C215" i="2"/>
  <c r="C225" i="2" s="1"/>
  <c r="C198" i="2"/>
  <c r="C208" i="2" s="1"/>
  <c r="C99" i="2"/>
  <c r="C108" i="2" s="1"/>
  <c r="C82" i="2"/>
  <c r="C92" i="2" s="1"/>
  <c r="C75" i="2"/>
  <c r="C45" i="2"/>
  <c r="C54" i="2" s="1"/>
  <c r="C27" i="2"/>
  <c r="C38" i="2" s="1"/>
  <c r="C11" i="2"/>
  <c r="C20" i="2" s="1"/>
  <c r="C277" i="2" l="1"/>
</calcChain>
</file>

<file path=xl/sharedStrings.xml><?xml version="1.0" encoding="utf-8"?>
<sst xmlns="http://schemas.openxmlformats.org/spreadsheetml/2006/main" count="359" uniqueCount="156">
  <si>
    <t>(наименование на бюджетната организация)</t>
  </si>
  <si>
    <t>Разходи по области на политики/функционални области и бюджетни програми</t>
  </si>
  <si>
    <t>Сума</t>
  </si>
  <si>
    <t>(в лева)</t>
  </si>
  <si>
    <t>Бюджетна програма „Администрация“</t>
  </si>
  <si>
    <t>Общо:</t>
  </si>
  <si>
    <t>(наименование)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</si>
  <si>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</si>
  <si>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</si>
  <si>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</si>
  <si>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</si>
  <si>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</si>
  <si>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</si>
  <si>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</si>
  <si>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</si>
  <si>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</si>
  <si>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</si>
  <si>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</si>
  <si>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</si>
  <si>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>Бюджетна програма „Координация при управление на средствата от ЕС“</t>
  </si>
  <si>
    <t>Класификационен код на програмата: 0300.03.01</t>
  </si>
  <si>
    <t>Бюджетна програма „Осъществяване на държавната политика на областно ниво“</t>
  </si>
  <si>
    <t>Класификационен код на програмата: 0300.05.01</t>
  </si>
  <si>
    <t>Бюджетна програма „Национален архивен фонд“</t>
  </si>
  <si>
    <t>Класификационен код на програмата: 0300.07.01</t>
  </si>
  <si>
    <t>Бюджетна програма „Други дейности и услуги“</t>
  </si>
  <si>
    <t>Бюджетна програма „Убежище и бежанци“</t>
  </si>
  <si>
    <t>Класификационен код на програмата: 0300.04.01</t>
  </si>
  <si>
    <t>Бюджетна програма „Вероизповедания“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</si>
  <si>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</si>
  <si>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</si>
  <si>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</si>
  <si>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0300.01.02</t>
  </si>
  <si>
    <t>0300.02.00</t>
  </si>
  <si>
    <t>Политика в областта на управлението на средствата от ЕС</t>
  </si>
  <si>
    <t>0300.02.01</t>
  </si>
  <si>
    <t>0300.03.00</t>
  </si>
  <si>
    <t>Политика в областта на осъществяването на държавните функции на територията на областите в България</t>
  </si>
  <si>
    <t>0300.03.01</t>
  </si>
  <si>
    <t>0300.04.00</t>
  </si>
  <si>
    <t>Политика в областта на правото на вероизповедание</t>
  </si>
  <si>
    <t>0300.04.01</t>
  </si>
  <si>
    <t>0300.05.00</t>
  </si>
  <si>
    <t>Политика в областта на архивното дело</t>
  </si>
  <si>
    <t>0300.06.00</t>
  </si>
  <si>
    <t>0300.07.00</t>
  </si>
  <si>
    <t>Други бюджетни програми</t>
  </si>
  <si>
    <t>0300.07.01</t>
  </si>
  <si>
    <t>0300.05.01</t>
  </si>
  <si>
    <t>1. Комуникационна стратегия на Република България -  § 10-00 "Издръжка"</t>
  </si>
  <si>
    <t>3.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 - § 10-00 "Издръжка"</t>
  </si>
  <si>
    <t>4. Обезщетения по Закона за политическа и гражданска реабилитация на репресирани лица - § 42-00 "Текущи трансфери, обезщетения и помощи за домакинствата"</t>
  </si>
  <si>
    <t>Общо разходи по бюджетните програми на МИНИСТЕРСКИЯ СЪВЕТ</t>
  </si>
  <si>
    <t>1. Дневни разходи на граждани на трети страни в процедура по международна закрила - § 42-00 "Текущи трансфери, обезщетения и помощи за домакинствата"</t>
  </si>
  <si>
    <t>1. Субсидии за вероизповеданията, регистрирани по Закона за вероизповеданията - § 45-00 "Субсидии и други текущи трансфери за юридически лица с нестопанска цел"</t>
  </si>
  <si>
    <t>ПОКАЗАТЕЛИ</t>
  </si>
  <si>
    <t>Сума
(в лева)</t>
  </si>
  <si>
    <t>№</t>
  </si>
  <si>
    <t>СУМА</t>
  </si>
  <si>
    <t>(хил. лв.)</t>
  </si>
  <si>
    <t>I.</t>
  </si>
  <si>
    <t>ПРИХОДИ, ПОМОЩИ И ДАРЕНИЯ</t>
  </si>
  <si>
    <t>1.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</si>
  <si>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</si>
  <si>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</si>
  <si>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</si>
  <si>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</si>
  <si>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</si>
  <si>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1.3.</t>
  </si>
  <si>
    <t>Други приходи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</si>
  <si>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</si>
  <si>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</si>
  <si>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</si>
  <si>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</si>
  <si>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</si>
  <si>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</si>
  <si>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</si>
  <si>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юридически лица с нестопанска цел</t>
  </si>
  <si>
    <t>Текущи трансфери, обезщетения и помощи за домакинствата</t>
  </si>
  <si>
    <t>2.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</si>
  <si>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</si>
  <si>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</si>
  <si>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</si>
  <si>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</si>
  <si>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</si>
  <si>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</si>
  <si>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Трансфери между бюджети и сметки за средствата от Европейския съюз (+/-)</t>
  </si>
  <si>
    <t xml:space="preserve">       Предоставени трансфери (-)</t>
  </si>
  <si>
    <t>IV.</t>
  </si>
  <si>
    <t>БЮДЖЕТНО САЛДО (І-ІІ+ІІІ)</t>
  </si>
  <si>
    <t>0,0</t>
  </si>
  <si>
    <t>V.</t>
  </si>
  <si>
    <t xml:space="preserve">ОПЕРАЦИИ В ЧАСТТА НА ФИНАНСИРАНЕТО - НЕТО </t>
  </si>
  <si>
    <t>Глоби, санкции и наказателни лихви</t>
  </si>
  <si>
    <t>1.4.</t>
  </si>
  <si>
    <t>Субсидии и други текущи трансфери за нефинансови
предприятия</t>
  </si>
  <si>
    <t>– за „Български пощи“ ЕАД</t>
  </si>
  <si>
    <t>1.2.1.1.</t>
  </si>
  <si>
    <t>Бюджетни взаимоотношения с други бюджетни организации (+/-)</t>
  </si>
  <si>
    <t>Получени трансфери (+)</t>
  </si>
  <si>
    <t>2.1.1.</t>
  </si>
  <si>
    <t>в т.ч. от Държавното обществено осигуряване</t>
  </si>
  <si>
    <t>3.</t>
  </si>
  <si>
    <t>3.1.</t>
  </si>
  <si>
    <t>БЮДЖЕТ НА МИНИСТЕРСКИЯ СЪВЕТ ЗА 2022 ГОДИНА</t>
  </si>
  <si>
    <t>Разпределение на разходите по области на политики и бюджетни програми за 2022 г. на  Министерския съвет</t>
  </si>
  <si>
    <t>Наименование на областта на политика/бюджетната програма</t>
  </si>
  <si>
    <t>Класификационен код съгласно РМС № 52 от 2022 г.</t>
  </si>
  <si>
    <t>Политика в областта на регистрите</t>
  </si>
  <si>
    <t>0300.06.01</t>
  </si>
  <si>
    <t>Бюджетна програма „Вписвания“</t>
  </si>
  <si>
    <t>0300.06.02</t>
  </si>
  <si>
    <t>Бюджетна програма „Геодезия, картография и кадастър“</t>
  </si>
  <si>
    <t>0300.06.03</t>
  </si>
  <si>
    <t>Бюджетна програма „Гражданска регистрация и административно обслужване на населението“</t>
  </si>
  <si>
    <t>Политика в областта на съхраняването и увеличаването на горите</t>
  </si>
  <si>
    <t>Бюджетна програма „Управление на горския сектор“</t>
  </si>
  <si>
    <t>0300.08.00</t>
  </si>
  <si>
    <t>Политика в областта на пощите</t>
  </si>
  <si>
    <t>0300.08.01</t>
  </si>
  <si>
    <t>Бюджетна програма „Пощенска политика и пощенски услуги“</t>
  </si>
  <si>
    <t>0300.10.03</t>
  </si>
  <si>
    <t>Бюджетна програма „Безопасност по хранителната верига“</t>
  </si>
  <si>
    <t>1. Максимален размер на ангажиментите за разходи, които могат да бъдат поети през 2022 г.</t>
  </si>
  <si>
    <t>2. Максимален размер на новите задължения за разходи, които могат да бъдат натрупани през 2022 г.</t>
  </si>
  <si>
    <t>Разпределение на ведомствените и администрираните разходи по бюджетни програми по бюджета на МИНИСТЕРСКИЯ СЪВЕТ за 2022 г.</t>
  </si>
  <si>
    <t>2. Вноска на Република България за участие в Глобалната инициатива „Партньорство за открито управление“ - § 46-00 "Разходи за членски внос и участие в нетърговски организации и дейности"</t>
  </si>
  <si>
    <t>1. Изработване на кадастрални планове по § 4 от ПЗР на Закона за собствеността и ползването на земеделските земи - § 10-00 "Издръжка"</t>
  </si>
  <si>
    <t>2. Провеждане на национален туристически поход „По пътя на Ботевата чета“, Козлодуй – Околчица и честване на Шипченските боеве - § 10-00 "Издръжка"</t>
  </si>
  <si>
    <t>5. Консервация, реставрация и адаптация на Ибрахим паша джамия, гр. Разград - § 51-00 "Основен ремонт на дълготрайни материални активи"</t>
  </si>
  <si>
    <t>Класификационен код на програмата: 0300.06.01</t>
  </si>
  <si>
    <t>Класификационен код на програмата: 0300.06.02</t>
  </si>
  <si>
    <t>Класификационен код на програмата: 0300.06.03</t>
  </si>
  <si>
    <t>1. Членски внос в Организацията за икономическо сътрудничество и развитие (ОИСР) - § 46-00 "Разходи за членски внос и участие в нетърговски организации и дейности"</t>
  </si>
  <si>
    <t>Класификационен код на програмата: 0300.08.01</t>
  </si>
  <si>
    <t>Класификационен код на програмата: 0300.09.00</t>
  </si>
  <si>
    <t>1. Държавна награда „Свети Паисий Хилендарски“ - § 42-00 "Текущи трансфери, обезщетения и помощи за домакинствата"</t>
  </si>
  <si>
    <t>1. Извършване на одити и инспекции за пътна безопасност по чл. 36б от Закона за
пътищата, от общините в Република България, посредством процедури за кандидатстване с проекти и предложения пред ДА „БДП“ - § 10-00 "Издръжка"</t>
  </si>
  <si>
    <t>Класификационен код на програмата: 0300.10.02</t>
  </si>
  <si>
    <t>Класификационен код на програмата: 0300.10.03</t>
  </si>
  <si>
    <t>Класификационен код на програмата: 0300.01.01</t>
  </si>
  <si>
    <t>Класификационен код на програмата: 0300.01.02</t>
  </si>
  <si>
    <t>Класификационен код на програмата: 0300.02.01</t>
  </si>
  <si>
    <t>1. Програмата за профилактика, надзор, контрол и ликвидиране на болести по животните и зоонози съгласно чл. 118 от Закона за ветеринарномедицинската дейност - § 10-00 "Издръжка"</t>
  </si>
  <si>
    <t>2. Администрирана издръжка за отстраняване и унищожаване на мъртви животни съгласно чл. 275 от Закона за ветеринарномедицинската дейност - § 10-00 "Издръжка"</t>
  </si>
  <si>
    <t>3. Средства за покриване на разходите, свързани с епизоотични рискове съгласно чл. 108 от Закона за ветеринарномедицинската дейност - § 10-00 "Издръжка"</t>
  </si>
  <si>
    <t>4. Стипендии за редовни докторанти по Закона за висшето образование - § 40-00 "Стипендии"</t>
  </si>
  <si>
    <t>5. Членски внос в Европейската и средиземноморска организация по растителна защита (EPPO и EUPHRESCO), Световната организация за здравеопазване на животните (OIE), Организацията по прехрана и земеделие на Обединените нации (FAO) и Федерацията на ветеринарните лекари в Европа (FVE) - § 46-00 "Разходи за членски внос и участие в нетърговски организации и дейности"</t>
  </si>
  <si>
    <t>1.2.2.</t>
  </si>
  <si>
    <t>0300.09.00</t>
  </si>
  <si>
    <t>0300.10.00</t>
  </si>
  <si>
    <t>0300.10.01</t>
  </si>
  <si>
    <t>0300.10.02</t>
  </si>
  <si>
    <t>1. Субсидии за компенсиране на несправедливата финансова тежест от извършване на универсална пощенска услуга по Закона за пощенските услуги - § 43-00 "Субсидии и други текущи трансфери за нефинансови предприятия"</t>
  </si>
  <si>
    <t>2. Разпространение от „Български пощи“ ЕАД на периодични печатни издания (вестници и списания) с отстъпки на едро и дребно, директно или на абонаментна основа на територията на Република България - § 43-00 "Субсидии и други текущи трансфери за нефинансови предприятия "</t>
  </si>
  <si>
    <t>Класификационен код на програмата: 0300.10.01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</si>
</sst>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2"/>
    </xf>
    <xf numFmtId="165" fontId="8" fillId="0" borderId="4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indent="3"/>
    </xf>
    <xf numFmtId="0" fontId="8" fillId="0" borderId="6" xfId="0" applyFont="1" applyBorder="1" applyAlignment="1">
      <alignment horizontal="left" vertical="center" indent="2"/>
    </xf>
    <xf numFmtId="165" fontId="8" fillId="0" borderId="6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 indent="4"/>
    </xf>
    <xf numFmtId="0" fontId="6" fillId="0" borderId="18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4" xfId="0" applyNumberFormat="1" applyFont="1" applyFill="1" applyBorder="1" applyAlignment="1">
      <alignment horizontal="right" wrapText="1" indent="1"/>
    </xf>
    <xf numFmtId="3" fontId="5" fillId="2" borderId="25" xfId="0" applyNumberFormat="1" applyFont="1" applyFill="1" applyBorder="1" applyAlignment="1">
      <alignment horizontal="right" wrapText="1" indent="1"/>
    </xf>
    <xf numFmtId="0" fontId="6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 indent="14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vertical="center" wrapText="1"/>
    </xf>
    <xf numFmtId="3" fontId="19" fillId="0" borderId="6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justify" vertical="center"/>
    </xf>
    <xf numFmtId="3" fontId="16" fillId="0" borderId="0" xfId="0" applyNumberFormat="1" applyFont="1"/>
    <xf numFmtId="3" fontId="18" fillId="0" borderId="7" xfId="0" applyNumberFormat="1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3" fontId="19" fillId="0" borderId="6" xfId="0" applyNumberFormat="1" applyFont="1" applyBorder="1" applyAlignment="1">
      <alignment horizontal="right" vertical="center" wrapText="1" indent="1"/>
    </xf>
    <xf numFmtId="0" fontId="18" fillId="2" borderId="4" xfId="0" applyFont="1" applyFill="1" applyBorder="1" applyAlignment="1">
      <alignment vertical="center" wrapText="1"/>
    </xf>
    <xf numFmtId="3" fontId="18" fillId="2" borderId="6" xfId="0" applyNumberFormat="1" applyFont="1" applyFill="1" applyBorder="1" applyAlignment="1">
      <alignment horizontal="right" vertical="center" wrapText="1"/>
    </xf>
    <xf numFmtId="3" fontId="19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3" fontId="6" fillId="3" borderId="26" xfId="0" applyNumberFormat="1" applyFont="1" applyFill="1" applyBorder="1" applyAlignment="1">
      <alignment horizontal="right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3" fontId="6" fillId="3" borderId="18" xfId="0" applyNumberFormat="1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vertical="center" wrapText="1"/>
    </xf>
    <xf numFmtId="3" fontId="1" fillId="0" borderId="0" xfId="0" applyNumberFormat="1" applyFont="1"/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left" vertical="center" wrapText="1"/>
    </xf>
    <xf numFmtId="164" fontId="4" fillId="2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tabSelected="1" zoomScale="90" zoomScaleNormal="90" workbookViewId="0">
      <selection activeCell="J23" sqref="J23"/>
    </sheetView>
  </sheetViews>
  <sheetFormatPr defaultRowHeight="15.75" x14ac:dyDescent="0.25"/>
  <cols>
    <col min="1" max="1" width="10.28515625" style="31" customWidth="1"/>
    <col min="2" max="2" width="80.42578125" style="31" customWidth="1"/>
    <col min="3" max="3" width="18.7109375" style="31" customWidth="1"/>
    <col min="4" max="16384" width="9.140625" style="31"/>
  </cols>
  <sheetData>
    <row r="3" spans="1:3" x14ac:dyDescent="0.25">
      <c r="B3" s="32" t="s">
        <v>104</v>
      </c>
    </row>
    <row r="4" spans="1:3" ht="16.5" thickBot="1" x14ac:dyDescent="0.3">
      <c r="A4" s="81"/>
      <c r="B4" s="81"/>
      <c r="C4" s="81"/>
    </row>
    <row r="5" spans="1:3" x14ac:dyDescent="0.25">
      <c r="A5" s="82" t="s">
        <v>57</v>
      </c>
      <c r="B5" s="82" t="s">
        <v>55</v>
      </c>
      <c r="C5" s="3" t="s">
        <v>58</v>
      </c>
    </row>
    <row r="6" spans="1:3" ht="16.5" thickBot="1" x14ac:dyDescent="0.3">
      <c r="A6" s="83"/>
      <c r="B6" s="83"/>
      <c r="C6" s="4" t="s">
        <v>59</v>
      </c>
    </row>
    <row r="7" spans="1:3" ht="16.5" thickBot="1" x14ac:dyDescent="0.3">
      <c r="A7" s="5"/>
      <c r="B7" s="6">
        <v>1</v>
      </c>
      <c r="C7" s="5">
        <v>2</v>
      </c>
    </row>
    <row r="8" spans="1:3" ht="16.5" thickBot="1" x14ac:dyDescent="0.3">
      <c r="A8" s="7" t="s">
        <v>60</v>
      </c>
      <c r="B8" s="8" t="s">
        <v>61</v>
      </c>
      <c r="C8" s="9">
        <v>135362.20000000001</v>
      </c>
    </row>
    <row r="9" spans="1:3" ht="16.5" thickBot="1" x14ac:dyDescent="0.3">
      <c r="A9" s="10" t="s">
        <v>62</v>
      </c>
      <c r="B9" s="11" t="s">
        <v>63</v>
      </c>
      <c r="C9" s="9">
        <v>135362.20000000001</v>
      </c>
    </row>
    <row r="10" spans="1:3" ht="16.5" thickBot="1" x14ac:dyDescent="0.3">
      <c r="A10" s="7" t="s">
        <v>64</v>
      </c>
      <c r="B10" s="12" t="s">
        <v>65</v>
      </c>
      <c r="C10" s="9">
        <v>118069</v>
      </c>
    </row>
    <row r="11" spans="1:3" ht="16.5" thickBot="1" x14ac:dyDescent="0.3">
      <c r="A11" s="7" t="s">
        <v>66</v>
      </c>
      <c r="B11" s="12" t="s">
        <v>67</v>
      </c>
      <c r="C11" s="9">
        <v>10180.799999999999</v>
      </c>
    </row>
    <row r="12" spans="1:3" ht="16.5" thickBot="1" x14ac:dyDescent="0.3">
      <c r="A12" s="7" t="s">
        <v>68</v>
      </c>
      <c r="B12" s="12" t="s">
        <v>93</v>
      </c>
      <c r="C12" s="9">
        <v>1110</v>
      </c>
    </row>
    <row r="13" spans="1:3" ht="16.5" thickBot="1" x14ac:dyDescent="0.3">
      <c r="A13" s="7" t="s">
        <v>94</v>
      </c>
      <c r="B13" s="12" t="s">
        <v>69</v>
      </c>
      <c r="C13" s="9">
        <v>6002.4</v>
      </c>
    </row>
    <row r="14" spans="1:3" ht="16.5" thickBot="1" x14ac:dyDescent="0.3">
      <c r="A14" s="7" t="s">
        <v>70</v>
      </c>
      <c r="B14" s="8" t="s">
        <v>71</v>
      </c>
      <c r="C14" s="9">
        <v>383367.8</v>
      </c>
    </row>
    <row r="15" spans="1:3" ht="16.5" thickBot="1" x14ac:dyDescent="0.3">
      <c r="A15" s="10" t="s">
        <v>62</v>
      </c>
      <c r="B15" s="11" t="s">
        <v>72</v>
      </c>
      <c r="C15" s="9">
        <v>369870.9</v>
      </c>
    </row>
    <row r="16" spans="1:3" ht="16.5" thickBot="1" x14ac:dyDescent="0.3">
      <c r="A16" s="7"/>
      <c r="B16" s="12" t="s">
        <v>73</v>
      </c>
      <c r="C16" s="13"/>
    </row>
    <row r="17" spans="1:3" ht="16.5" thickBot="1" x14ac:dyDescent="0.3">
      <c r="A17" s="7" t="s">
        <v>64</v>
      </c>
      <c r="B17" s="12" t="s">
        <v>74</v>
      </c>
      <c r="C17" s="9">
        <v>166243.29999999999</v>
      </c>
    </row>
    <row r="18" spans="1:3" ht="16.5" thickBot="1" x14ac:dyDescent="0.3">
      <c r="A18" s="7" t="s">
        <v>66</v>
      </c>
      <c r="B18" s="12" t="s">
        <v>75</v>
      </c>
      <c r="C18" s="9">
        <v>128562</v>
      </c>
    </row>
    <row r="19" spans="1:3" ht="32.25" thickBot="1" x14ac:dyDescent="0.3">
      <c r="A19" s="14" t="s">
        <v>76</v>
      </c>
      <c r="B19" s="15" t="s">
        <v>95</v>
      </c>
      <c r="C19" s="9">
        <v>89792</v>
      </c>
    </row>
    <row r="20" spans="1:3" ht="16.5" thickBot="1" x14ac:dyDescent="0.3">
      <c r="A20" s="14" t="s">
        <v>97</v>
      </c>
      <c r="B20" s="23" t="s">
        <v>96</v>
      </c>
      <c r="C20" s="9">
        <v>89792</v>
      </c>
    </row>
    <row r="21" spans="1:3" ht="16.5" thickBot="1" x14ac:dyDescent="0.3">
      <c r="A21" s="7" t="s">
        <v>148</v>
      </c>
      <c r="B21" s="16" t="s">
        <v>77</v>
      </c>
      <c r="C21" s="9">
        <v>38770</v>
      </c>
    </row>
    <row r="22" spans="1:3" ht="16.5" thickBot="1" x14ac:dyDescent="0.3">
      <c r="A22" s="7" t="s">
        <v>68</v>
      </c>
      <c r="B22" s="12" t="s">
        <v>78</v>
      </c>
      <c r="C22" s="9">
        <v>478</v>
      </c>
    </row>
    <row r="23" spans="1:3" ht="16.5" thickBot="1" x14ac:dyDescent="0.3">
      <c r="A23" s="10" t="s">
        <v>79</v>
      </c>
      <c r="B23" s="11" t="s">
        <v>80</v>
      </c>
      <c r="C23" s="9">
        <v>13496.9</v>
      </c>
    </row>
    <row r="24" spans="1:3" ht="16.5" thickBot="1" x14ac:dyDescent="0.3">
      <c r="A24" s="7" t="s">
        <v>81</v>
      </c>
      <c r="B24" s="17" t="s">
        <v>82</v>
      </c>
      <c r="C24" s="18">
        <v>13496.9</v>
      </c>
    </row>
    <row r="25" spans="1:3" ht="16.5" thickBot="1" x14ac:dyDescent="0.3">
      <c r="A25" s="7" t="s">
        <v>83</v>
      </c>
      <c r="B25" s="8" t="s">
        <v>84</v>
      </c>
      <c r="C25" s="9">
        <v>248005.6</v>
      </c>
    </row>
    <row r="26" spans="1:3" ht="16.5" thickBot="1" x14ac:dyDescent="0.3">
      <c r="A26" s="10" t="s">
        <v>62</v>
      </c>
      <c r="B26" s="19" t="s">
        <v>85</v>
      </c>
      <c r="C26" s="9">
        <v>262889.5</v>
      </c>
    </row>
    <row r="27" spans="1:3" ht="16.5" thickBot="1" x14ac:dyDescent="0.3">
      <c r="A27" s="10" t="s">
        <v>79</v>
      </c>
      <c r="B27" s="20" t="s">
        <v>98</v>
      </c>
      <c r="C27" s="9">
        <v>250</v>
      </c>
    </row>
    <row r="28" spans="1:3" ht="16.5" thickBot="1" x14ac:dyDescent="0.3">
      <c r="A28" s="10" t="s">
        <v>81</v>
      </c>
      <c r="B28" s="21" t="s">
        <v>99</v>
      </c>
      <c r="C28" s="9">
        <v>250</v>
      </c>
    </row>
    <row r="29" spans="1:3" ht="16.5" thickBot="1" x14ac:dyDescent="0.3">
      <c r="A29" s="10" t="s">
        <v>100</v>
      </c>
      <c r="B29" s="20" t="s">
        <v>101</v>
      </c>
      <c r="C29" s="9">
        <v>250</v>
      </c>
    </row>
    <row r="30" spans="1:3" ht="16.5" thickBot="1" x14ac:dyDescent="0.3">
      <c r="A30" s="10" t="s">
        <v>102</v>
      </c>
      <c r="B30" s="19" t="s">
        <v>86</v>
      </c>
      <c r="C30" s="9">
        <v>-15133.9</v>
      </c>
    </row>
    <row r="31" spans="1:3" ht="16.5" thickBot="1" x14ac:dyDescent="0.3">
      <c r="A31" s="7" t="s">
        <v>103</v>
      </c>
      <c r="B31" s="22" t="s">
        <v>87</v>
      </c>
      <c r="C31" s="9">
        <v>-15133.9</v>
      </c>
    </row>
    <row r="32" spans="1:3" ht="16.5" thickBot="1" x14ac:dyDescent="0.3">
      <c r="A32" s="7" t="s">
        <v>88</v>
      </c>
      <c r="B32" s="8" t="s">
        <v>89</v>
      </c>
      <c r="C32" s="9" t="s">
        <v>90</v>
      </c>
    </row>
    <row r="33" spans="1:3" ht="16.5" thickBot="1" x14ac:dyDescent="0.3">
      <c r="A33" s="7" t="s">
        <v>91</v>
      </c>
      <c r="B33" s="8" t="s">
        <v>92</v>
      </c>
      <c r="C33" s="9" t="s">
        <v>90</v>
      </c>
    </row>
  </sheetData>
  <mergeCells count="3">
    <mergeCell ref="A4:C4"/>
    <mergeCell ref="A5:A6"/>
    <mergeCell ref="B5:B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2"/>
  <sheetViews>
    <sheetView topLeftCell="A17" zoomScaleNormal="100" workbookViewId="0">
      <selection activeCell="N23" sqref="N23"/>
    </sheetView>
  </sheetViews>
  <sheetFormatPr defaultColWidth="9.140625" defaultRowHeight="12.75" x14ac:dyDescent="0.2"/>
  <cols>
    <col min="1" max="1" width="9.140625" style="35"/>
    <col min="2" max="2" width="15.85546875" style="35" customWidth="1"/>
    <col min="3" max="3" width="55.85546875" style="35" customWidth="1"/>
    <col min="4" max="4" width="15.140625" style="35" customWidth="1"/>
    <col min="5" max="16384" width="9.140625" style="35"/>
  </cols>
  <sheetData>
    <row r="3" spans="2:4" x14ac:dyDescent="0.2">
      <c r="B3" s="33"/>
      <c r="C3" s="34"/>
      <c r="D3" s="34"/>
    </row>
    <row r="4" spans="2:4" ht="39.75" customHeight="1" x14ac:dyDescent="0.2">
      <c r="B4" s="84" t="s">
        <v>105</v>
      </c>
      <c r="C4" s="84"/>
      <c r="D4" s="84"/>
    </row>
    <row r="5" spans="2:4" x14ac:dyDescent="0.2">
      <c r="B5" s="89"/>
      <c r="C5" s="89"/>
      <c r="D5" s="89"/>
    </row>
    <row r="6" spans="2:4" x14ac:dyDescent="0.2">
      <c r="B6" s="2"/>
    </row>
    <row r="7" spans="2:4" ht="13.5" thickBot="1" x14ac:dyDescent="0.25">
      <c r="B7" s="1"/>
    </row>
    <row r="8" spans="2:4" ht="16.5" customHeight="1" x14ac:dyDescent="0.2">
      <c r="B8" s="90" t="s">
        <v>1</v>
      </c>
      <c r="C8" s="91"/>
      <c r="D8" s="92"/>
    </row>
    <row r="9" spans="2:4" ht="14.25" x14ac:dyDescent="0.2">
      <c r="B9" s="93" t="s">
        <v>107</v>
      </c>
      <c r="C9" s="95" t="s">
        <v>106</v>
      </c>
      <c r="D9" s="24" t="s">
        <v>2</v>
      </c>
    </row>
    <row r="10" spans="2:4" ht="24.75" customHeight="1" thickBot="1" x14ac:dyDescent="0.25">
      <c r="B10" s="94"/>
      <c r="C10" s="96"/>
      <c r="D10" s="39" t="s">
        <v>3</v>
      </c>
    </row>
    <row r="11" spans="2:4" ht="15.75" customHeight="1" thickBot="1" x14ac:dyDescent="0.25">
      <c r="B11" s="100"/>
      <c r="C11" s="101"/>
      <c r="D11" s="102"/>
    </row>
    <row r="12" spans="2:4" ht="28.5" x14ac:dyDescent="0.2">
      <c r="B12" s="73" t="s">
        <v>29</v>
      </c>
      <c r="C12" s="74" t="s">
        <v>30</v>
      </c>
      <c r="D12" s="75">
        <f>+D13+D14</f>
        <v>14734800</v>
      </c>
    </row>
    <row r="13" spans="2:4" ht="30" x14ac:dyDescent="0.2">
      <c r="B13" s="40" t="s">
        <v>31</v>
      </c>
      <c r="C13" s="26" t="s">
        <v>17</v>
      </c>
      <c r="D13" s="27">
        <f>+Програми!C20</f>
        <v>9066200</v>
      </c>
    </row>
    <row r="14" spans="2:4" ht="30" x14ac:dyDescent="0.2">
      <c r="B14" s="40" t="s">
        <v>32</v>
      </c>
      <c r="C14" s="26" t="s">
        <v>18</v>
      </c>
      <c r="D14" s="27">
        <f>+Програми!C38</f>
        <v>5668600</v>
      </c>
    </row>
    <row r="15" spans="2:4" ht="28.5" x14ac:dyDescent="0.2">
      <c r="B15" s="76" t="s">
        <v>33</v>
      </c>
      <c r="C15" s="77" t="s">
        <v>34</v>
      </c>
      <c r="D15" s="78">
        <f>+D16</f>
        <v>53100</v>
      </c>
    </row>
    <row r="16" spans="2:4" ht="30" x14ac:dyDescent="0.2">
      <c r="B16" s="41" t="s">
        <v>35</v>
      </c>
      <c r="C16" s="26" t="s">
        <v>19</v>
      </c>
      <c r="D16" s="27">
        <f>+Програми!C54</f>
        <v>53100</v>
      </c>
    </row>
    <row r="17" spans="2:4" ht="42.75" x14ac:dyDescent="0.2">
      <c r="B17" s="40" t="s">
        <v>36</v>
      </c>
      <c r="C17" s="28" t="s">
        <v>37</v>
      </c>
      <c r="D17" s="25">
        <f>+D18</f>
        <v>33860126</v>
      </c>
    </row>
    <row r="18" spans="2:4" ht="30" x14ac:dyDescent="0.2">
      <c r="B18" s="41" t="s">
        <v>38</v>
      </c>
      <c r="C18" s="26" t="s">
        <v>21</v>
      </c>
      <c r="D18" s="27">
        <f>+Програми!C75</f>
        <v>33860126</v>
      </c>
    </row>
    <row r="19" spans="2:4" ht="14.25" x14ac:dyDescent="0.2">
      <c r="B19" s="76" t="s">
        <v>39</v>
      </c>
      <c r="C19" s="79" t="s">
        <v>40</v>
      </c>
      <c r="D19" s="78">
        <f>+D20</f>
        <v>39069900</v>
      </c>
    </row>
    <row r="20" spans="2:4" ht="15" x14ac:dyDescent="0.2">
      <c r="B20" s="41" t="s">
        <v>41</v>
      </c>
      <c r="C20" s="26" t="s">
        <v>28</v>
      </c>
      <c r="D20" s="27">
        <f>+Програми!C92</f>
        <v>39069900</v>
      </c>
    </row>
    <row r="21" spans="2:4" ht="14.25" x14ac:dyDescent="0.2">
      <c r="B21" s="76" t="s">
        <v>42</v>
      </c>
      <c r="C21" s="77" t="s">
        <v>43</v>
      </c>
      <c r="D21" s="78">
        <f>+D22</f>
        <v>8134000</v>
      </c>
    </row>
    <row r="22" spans="2:4" ht="15" x14ac:dyDescent="0.2">
      <c r="B22" s="41" t="s">
        <v>48</v>
      </c>
      <c r="C22" s="26" t="s">
        <v>23</v>
      </c>
      <c r="D22" s="27">
        <f>+Програми!C108</f>
        <v>8134000</v>
      </c>
    </row>
    <row r="23" spans="2:4" ht="14.25" x14ac:dyDescent="0.2">
      <c r="B23" s="76" t="s">
        <v>44</v>
      </c>
      <c r="C23" s="77" t="s">
        <v>108</v>
      </c>
      <c r="D23" s="78">
        <f>+D24+D25+D26</f>
        <v>57260500</v>
      </c>
    </row>
    <row r="24" spans="2:4" ht="15" x14ac:dyDescent="0.2">
      <c r="B24" s="41" t="s">
        <v>109</v>
      </c>
      <c r="C24" s="26" t="s">
        <v>110</v>
      </c>
      <c r="D24" s="27">
        <f>+Програми!C124</f>
        <v>31621300</v>
      </c>
    </row>
    <row r="25" spans="2:4" ht="15" x14ac:dyDescent="0.2">
      <c r="B25" s="41" t="s">
        <v>111</v>
      </c>
      <c r="C25" s="26" t="s">
        <v>112</v>
      </c>
      <c r="D25" s="27">
        <f>+Програми!C140</f>
        <v>22306200</v>
      </c>
    </row>
    <row r="26" spans="2:4" ht="27" customHeight="1" x14ac:dyDescent="0.2">
      <c r="B26" s="41" t="s">
        <v>113</v>
      </c>
      <c r="C26" s="26" t="s">
        <v>114</v>
      </c>
      <c r="D26" s="27">
        <f>+Програми!C156</f>
        <v>3333000</v>
      </c>
    </row>
    <row r="27" spans="2:4" ht="28.5" x14ac:dyDescent="0.2">
      <c r="B27" s="76" t="s">
        <v>45</v>
      </c>
      <c r="C27" s="77" t="s">
        <v>115</v>
      </c>
      <c r="D27" s="78">
        <f>+D28</f>
        <v>29674300</v>
      </c>
    </row>
    <row r="28" spans="2:4" ht="15" x14ac:dyDescent="0.2">
      <c r="B28" s="41" t="s">
        <v>47</v>
      </c>
      <c r="C28" s="26" t="s">
        <v>116</v>
      </c>
      <c r="D28" s="27">
        <f>+Програми!C173</f>
        <v>29674300</v>
      </c>
    </row>
    <row r="29" spans="2:4" ht="14.25" x14ac:dyDescent="0.2">
      <c r="B29" s="76" t="s">
        <v>117</v>
      </c>
      <c r="C29" s="77" t="s">
        <v>118</v>
      </c>
      <c r="D29" s="78">
        <f>+D30</f>
        <v>89792000</v>
      </c>
    </row>
    <row r="30" spans="2:4" ht="30" x14ac:dyDescent="0.2">
      <c r="B30" s="41" t="s">
        <v>119</v>
      </c>
      <c r="C30" s="26" t="s">
        <v>120</v>
      </c>
      <c r="D30" s="27">
        <f>+Програми!C191</f>
        <v>89792000</v>
      </c>
    </row>
    <row r="31" spans="2:4" ht="14.25" x14ac:dyDescent="0.2">
      <c r="B31" s="76" t="s">
        <v>149</v>
      </c>
      <c r="C31" s="77" t="s">
        <v>4</v>
      </c>
      <c r="D31" s="78">
        <f>+Програми!C208</f>
        <v>12808800</v>
      </c>
    </row>
    <row r="32" spans="2:4" ht="14.25" x14ac:dyDescent="0.2">
      <c r="B32" s="76" t="s">
        <v>150</v>
      </c>
      <c r="C32" s="77" t="s">
        <v>46</v>
      </c>
      <c r="D32" s="78">
        <f>+D33+D34+D35</f>
        <v>97980300</v>
      </c>
    </row>
    <row r="33" spans="2:8" ht="15" x14ac:dyDescent="0.2">
      <c r="B33" s="41" t="s">
        <v>151</v>
      </c>
      <c r="C33" s="26" t="s">
        <v>25</v>
      </c>
      <c r="D33" s="27">
        <f>+Програми!C225</f>
        <v>16334200</v>
      </c>
    </row>
    <row r="34" spans="2:8" ht="15" x14ac:dyDescent="0.2">
      <c r="B34" s="41" t="s">
        <v>152</v>
      </c>
      <c r="C34" s="26" t="s">
        <v>26</v>
      </c>
      <c r="D34" s="27">
        <f>+Програми!C242</f>
        <v>14116400</v>
      </c>
    </row>
    <row r="35" spans="2:8" ht="15" x14ac:dyDescent="0.2">
      <c r="B35" s="41" t="s">
        <v>121</v>
      </c>
      <c r="C35" s="26" t="s">
        <v>122</v>
      </c>
      <c r="D35" s="27">
        <f>+Програми!C263</f>
        <v>67529700</v>
      </c>
    </row>
    <row r="36" spans="2:8" ht="15" x14ac:dyDescent="0.2">
      <c r="B36" s="29"/>
      <c r="C36" s="26"/>
      <c r="D36" s="27"/>
    </row>
    <row r="37" spans="2:8" ht="14.25" x14ac:dyDescent="0.2">
      <c r="B37" s="76"/>
      <c r="C37" s="77" t="s">
        <v>5</v>
      </c>
      <c r="D37" s="78">
        <f>+D12+D15+D17+D19+D21+D23+D27+D29+D31+D32</f>
        <v>383367826</v>
      </c>
      <c r="G37" s="80"/>
      <c r="H37" s="80"/>
    </row>
    <row r="38" spans="2:8" ht="15.75" thickBot="1" x14ac:dyDescent="0.3">
      <c r="B38" s="30"/>
      <c r="C38" s="30"/>
      <c r="D38" s="30"/>
    </row>
    <row r="39" spans="2:8" ht="29.25" thickBot="1" x14ac:dyDescent="0.25">
      <c r="B39" s="85" t="s">
        <v>55</v>
      </c>
      <c r="C39" s="86"/>
      <c r="D39" s="36" t="s">
        <v>56</v>
      </c>
    </row>
    <row r="40" spans="2:8" ht="32.450000000000003" customHeight="1" thickBot="1" x14ac:dyDescent="0.25">
      <c r="B40" s="87" t="s">
        <v>123</v>
      </c>
      <c r="C40" s="88"/>
      <c r="D40" s="37">
        <v>212037026</v>
      </c>
    </row>
    <row r="41" spans="2:8" ht="15.75" customHeight="1" thickBot="1" x14ac:dyDescent="0.3">
      <c r="B41" s="97"/>
      <c r="C41" s="98"/>
      <c r="D41" s="99"/>
    </row>
    <row r="42" spans="2:8" ht="31.9" customHeight="1" thickBot="1" x14ac:dyDescent="0.25">
      <c r="B42" s="87" t="s">
        <v>124</v>
      </c>
      <c r="C42" s="88"/>
      <c r="D42" s="38">
        <v>232098500</v>
      </c>
    </row>
  </sheetData>
  <mergeCells count="10">
    <mergeCell ref="B4:D4"/>
    <mergeCell ref="B39:C39"/>
    <mergeCell ref="B40:C40"/>
    <mergeCell ref="B42:C42"/>
    <mergeCell ref="B5:D5"/>
    <mergeCell ref="B8:D8"/>
    <mergeCell ref="B9:B10"/>
    <mergeCell ref="C9:C10"/>
    <mergeCell ref="B41:D41"/>
    <mergeCell ref="B11:D1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8"/>
  <sheetViews>
    <sheetView topLeftCell="A148" zoomScale="110" zoomScaleNormal="110" workbookViewId="0">
      <selection activeCell="E2" sqref="E2"/>
    </sheetView>
  </sheetViews>
  <sheetFormatPr defaultColWidth="9.140625" defaultRowHeight="12.75" x14ac:dyDescent="0.2"/>
  <cols>
    <col min="1" max="1" width="9.140625" style="45"/>
    <col min="2" max="2" width="73.85546875" style="45" customWidth="1"/>
    <col min="3" max="3" width="14.85546875" style="45" customWidth="1"/>
    <col min="4" max="16384" width="9.140625" style="45"/>
  </cols>
  <sheetData>
    <row r="1" spans="2:4" ht="15.75" x14ac:dyDescent="0.25">
      <c r="B1" s="42"/>
      <c r="C1" s="43"/>
      <c r="D1" s="44"/>
    </row>
    <row r="2" spans="2:4" ht="65.25" customHeight="1" x14ac:dyDescent="0.2">
      <c r="B2" s="109" t="s">
        <v>125</v>
      </c>
      <c r="C2" s="109"/>
      <c r="D2" s="46"/>
    </row>
    <row r="3" spans="2:4" x14ac:dyDescent="0.2">
      <c r="B3" s="110"/>
      <c r="C3" s="110"/>
      <c r="D3" s="47"/>
    </row>
    <row r="5" spans="2:4" ht="13.5" thickBot="1" x14ac:dyDescent="0.25"/>
    <row r="6" spans="2:4" x14ac:dyDescent="0.2">
      <c r="B6" s="48" t="s">
        <v>140</v>
      </c>
      <c r="C6" s="103"/>
    </row>
    <row r="7" spans="2:4" x14ac:dyDescent="0.2">
      <c r="B7" s="49" t="s">
        <v>17</v>
      </c>
      <c r="C7" s="111"/>
    </row>
    <row r="8" spans="2:4" ht="13.5" thickBot="1" x14ac:dyDescent="0.25">
      <c r="B8" s="50" t="s">
        <v>6</v>
      </c>
      <c r="C8" s="104"/>
    </row>
    <row r="9" spans="2:4" x14ac:dyDescent="0.2">
      <c r="B9" s="103" t="s">
        <v>7</v>
      </c>
      <c r="C9" s="51" t="s">
        <v>2</v>
      </c>
    </row>
    <row r="10" spans="2:4" ht="13.5" thickBot="1" x14ac:dyDescent="0.25">
      <c r="B10" s="104"/>
      <c r="C10" s="52" t="s">
        <v>3</v>
      </c>
    </row>
    <row r="11" spans="2:4" ht="13.5" thickBot="1" x14ac:dyDescent="0.25">
      <c r="B11" s="53" t="s">
        <v>8</v>
      </c>
      <c r="C11" s="54">
        <f>SUM(C13:C15)</f>
        <v>9066200</v>
      </c>
    </row>
    <row r="12" spans="2:4" ht="13.5" thickBot="1" x14ac:dyDescent="0.25">
      <c r="B12" s="55" t="s">
        <v>9</v>
      </c>
      <c r="C12" s="56"/>
    </row>
    <row r="13" spans="2:4" ht="13.5" thickBot="1" x14ac:dyDescent="0.25">
      <c r="B13" s="57" t="s">
        <v>10</v>
      </c>
      <c r="C13" s="56">
        <v>8231200</v>
      </c>
    </row>
    <row r="14" spans="2:4" ht="13.5" thickBot="1" x14ac:dyDescent="0.25">
      <c r="B14" s="57" t="s">
        <v>11</v>
      </c>
      <c r="C14" s="56">
        <v>835000</v>
      </c>
    </row>
    <row r="15" spans="2:4" ht="13.5" thickBot="1" x14ac:dyDescent="0.25">
      <c r="B15" s="57" t="s">
        <v>12</v>
      </c>
      <c r="C15" s="56"/>
    </row>
    <row r="16" spans="2:4" ht="13.5" thickBot="1" x14ac:dyDescent="0.25">
      <c r="B16" s="53"/>
      <c r="C16" s="56"/>
    </row>
    <row r="17" spans="2:3" ht="13.5" thickBot="1" x14ac:dyDescent="0.25">
      <c r="B17" s="53" t="s">
        <v>13</v>
      </c>
      <c r="C17" s="54"/>
    </row>
    <row r="18" spans="2:3" ht="13.5" thickBot="1" x14ac:dyDescent="0.25">
      <c r="B18" s="55" t="s">
        <v>9</v>
      </c>
      <c r="C18" s="56"/>
    </row>
    <row r="19" spans="2:3" ht="13.5" thickBot="1" x14ac:dyDescent="0.25">
      <c r="B19" s="58"/>
      <c r="C19" s="54"/>
    </row>
    <row r="20" spans="2:3" ht="13.5" thickBot="1" x14ac:dyDescent="0.25">
      <c r="B20" s="53" t="s">
        <v>14</v>
      </c>
      <c r="C20" s="54">
        <f>+C11+C17</f>
        <v>9066200</v>
      </c>
    </row>
    <row r="21" spans="2:3" ht="13.5" thickBot="1" x14ac:dyDescent="0.25">
      <c r="B21" s="59"/>
      <c r="C21" s="60"/>
    </row>
    <row r="22" spans="2:3" x14ac:dyDescent="0.2">
      <c r="B22" s="48" t="s">
        <v>141</v>
      </c>
      <c r="C22" s="105"/>
    </row>
    <row r="23" spans="2:3" x14ac:dyDescent="0.2">
      <c r="B23" s="49" t="s">
        <v>18</v>
      </c>
      <c r="C23" s="106"/>
    </row>
    <row r="24" spans="2:3" ht="13.5" thickBot="1" x14ac:dyDescent="0.25">
      <c r="B24" s="50" t="s">
        <v>6</v>
      </c>
      <c r="C24" s="107"/>
    </row>
    <row r="25" spans="2:3" x14ac:dyDescent="0.2">
      <c r="B25" s="103" t="s">
        <v>7</v>
      </c>
      <c r="C25" s="61" t="s">
        <v>2</v>
      </c>
    </row>
    <row r="26" spans="2:3" ht="13.5" thickBot="1" x14ac:dyDescent="0.25">
      <c r="B26" s="104"/>
      <c r="C26" s="62" t="s">
        <v>3</v>
      </c>
    </row>
    <row r="27" spans="2:3" ht="13.5" thickBot="1" x14ac:dyDescent="0.25">
      <c r="B27" s="53" t="s">
        <v>8</v>
      </c>
      <c r="C27" s="54">
        <f>SUM(C29:C31)</f>
        <v>4678600</v>
      </c>
    </row>
    <row r="28" spans="2:3" ht="13.5" thickBot="1" x14ac:dyDescent="0.25">
      <c r="B28" s="55" t="s">
        <v>9</v>
      </c>
      <c r="C28" s="56"/>
    </row>
    <row r="29" spans="2:3" ht="13.5" thickBot="1" x14ac:dyDescent="0.25">
      <c r="B29" s="57" t="s">
        <v>10</v>
      </c>
      <c r="C29" s="56">
        <v>4023600</v>
      </c>
    </row>
    <row r="30" spans="2:3" ht="13.5" thickBot="1" x14ac:dyDescent="0.25">
      <c r="B30" s="57" t="s">
        <v>11</v>
      </c>
      <c r="C30" s="56">
        <v>655000</v>
      </c>
    </row>
    <row r="31" spans="2:3" ht="13.5" thickBot="1" x14ac:dyDescent="0.25">
      <c r="B31" s="57" t="s">
        <v>12</v>
      </c>
      <c r="C31" s="56"/>
    </row>
    <row r="32" spans="2:3" ht="13.5" thickBot="1" x14ac:dyDescent="0.25">
      <c r="B32" s="53"/>
      <c r="C32" s="56"/>
    </row>
    <row r="33" spans="2:3" ht="13.5" thickBot="1" x14ac:dyDescent="0.25">
      <c r="B33" s="53" t="s">
        <v>13</v>
      </c>
      <c r="C33" s="54">
        <f>+C35+C36</f>
        <v>990000</v>
      </c>
    </row>
    <row r="34" spans="2:3" ht="13.5" thickBot="1" x14ac:dyDescent="0.25">
      <c r="B34" s="55" t="s">
        <v>9</v>
      </c>
      <c r="C34" s="56"/>
    </row>
    <row r="35" spans="2:3" ht="15.75" customHeight="1" thickBot="1" x14ac:dyDescent="0.25">
      <c r="B35" s="55" t="s">
        <v>49</v>
      </c>
      <c r="C35" s="56">
        <v>900000</v>
      </c>
    </row>
    <row r="36" spans="2:3" ht="43.5" customHeight="1" thickBot="1" x14ac:dyDescent="0.25">
      <c r="B36" s="55" t="s">
        <v>126</v>
      </c>
      <c r="C36" s="56">
        <v>90000</v>
      </c>
    </row>
    <row r="37" spans="2:3" ht="13.5" thickBot="1" x14ac:dyDescent="0.25">
      <c r="B37" s="58"/>
      <c r="C37" s="54"/>
    </row>
    <row r="38" spans="2:3" ht="13.5" thickBot="1" x14ac:dyDescent="0.25">
      <c r="B38" s="53" t="s">
        <v>14</v>
      </c>
      <c r="C38" s="54">
        <f>+C33+C27</f>
        <v>5668600</v>
      </c>
    </row>
    <row r="39" spans="2:3" ht="13.5" thickBot="1" x14ac:dyDescent="0.25">
      <c r="B39" s="63"/>
      <c r="C39" s="60"/>
    </row>
    <row r="40" spans="2:3" x14ac:dyDescent="0.2">
      <c r="B40" s="48" t="s">
        <v>142</v>
      </c>
      <c r="C40" s="105"/>
    </row>
    <row r="41" spans="2:3" x14ac:dyDescent="0.2">
      <c r="B41" s="49" t="s">
        <v>19</v>
      </c>
      <c r="C41" s="106"/>
    </row>
    <row r="42" spans="2:3" ht="13.5" thickBot="1" x14ac:dyDescent="0.25">
      <c r="B42" s="50" t="s">
        <v>6</v>
      </c>
      <c r="C42" s="107"/>
    </row>
    <row r="43" spans="2:3" x14ac:dyDescent="0.2">
      <c r="B43" s="103" t="s">
        <v>7</v>
      </c>
      <c r="C43" s="61" t="s">
        <v>2</v>
      </c>
    </row>
    <row r="44" spans="2:3" ht="13.5" thickBot="1" x14ac:dyDescent="0.25">
      <c r="B44" s="104"/>
      <c r="C44" s="62" t="s">
        <v>3</v>
      </c>
    </row>
    <row r="45" spans="2:3" ht="13.5" thickBot="1" x14ac:dyDescent="0.25">
      <c r="B45" s="53" t="s">
        <v>8</v>
      </c>
      <c r="C45" s="54">
        <f>SUM(C47:C49)</f>
        <v>53100</v>
      </c>
    </row>
    <row r="46" spans="2:3" ht="13.5" thickBot="1" x14ac:dyDescent="0.25">
      <c r="B46" s="55" t="s">
        <v>9</v>
      </c>
      <c r="C46" s="56"/>
    </row>
    <row r="47" spans="2:3" ht="13.5" thickBot="1" x14ac:dyDescent="0.25">
      <c r="B47" s="57" t="s">
        <v>10</v>
      </c>
      <c r="C47" s="56">
        <v>22100</v>
      </c>
    </row>
    <row r="48" spans="2:3" ht="13.5" thickBot="1" x14ac:dyDescent="0.25">
      <c r="B48" s="57" t="s">
        <v>11</v>
      </c>
      <c r="C48" s="56">
        <v>31000</v>
      </c>
    </row>
    <row r="49" spans="2:3" ht="13.5" thickBot="1" x14ac:dyDescent="0.25">
      <c r="B49" s="57" t="s">
        <v>12</v>
      </c>
      <c r="C49" s="56"/>
    </row>
    <row r="50" spans="2:3" ht="13.5" thickBot="1" x14ac:dyDescent="0.25">
      <c r="B50" s="53"/>
      <c r="C50" s="56"/>
    </row>
    <row r="51" spans="2:3" ht="13.5" thickBot="1" x14ac:dyDescent="0.25">
      <c r="B51" s="53" t="s">
        <v>13</v>
      </c>
      <c r="C51" s="54"/>
    </row>
    <row r="52" spans="2:3" ht="13.5" thickBot="1" x14ac:dyDescent="0.25">
      <c r="B52" s="55" t="s">
        <v>9</v>
      </c>
      <c r="C52" s="56"/>
    </row>
    <row r="53" spans="2:3" ht="13.5" thickBot="1" x14ac:dyDescent="0.25">
      <c r="B53" s="58"/>
      <c r="C53" s="56"/>
    </row>
    <row r="54" spans="2:3" ht="13.5" thickBot="1" x14ac:dyDescent="0.25">
      <c r="B54" s="53" t="s">
        <v>14</v>
      </c>
      <c r="C54" s="54">
        <f>+C45+C51</f>
        <v>53100</v>
      </c>
    </row>
    <row r="55" spans="2:3" ht="13.5" thickBot="1" x14ac:dyDescent="0.25">
      <c r="B55" s="63"/>
      <c r="C55" s="60"/>
    </row>
    <row r="56" spans="2:3" x14ac:dyDescent="0.2">
      <c r="B56" s="48" t="s">
        <v>20</v>
      </c>
      <c r="C56" s="105"/>
    </row>
    <row r="57" spans="2:3" ht="25.5" customHeight="1" x14ac:dyDescent="0.2">
      <c r="B57" s="49" t="s">
        <v>21</v>
      </c>
      <c r="C57" s="106"/>
    </row>
    <row r="58" spans="2:3" ht="13.5" thickBot="1" x14ac:dyDescent="0.25">
      <c r="B58" s="50" t="s">
        <v>6</v>
      </c>
      <c r="C58" s="107"/>
    </row>
    <row r="59" spans="2:3" x14ac:dyDescent="0.2">
      <c r="B59" s="103" t="s">
        <v>7</v>
      </c>
      <c r="C59" s="61" t="s">
        <v>2</v>
      </c>
    </row>
    <row r="60" spans="2:3" ht="13.5" thickBot="1" x14ac:dyDescent="0.25">
      <c r="B60" s="104"/>
      <c r="C60" s="62" t="s">
        <v>3</v>
      </c>
    </row>
    <row r="61" spans="2:3" ht="13.5" thickBot="1" x14ac:dyDescent="0.25">
      <c r="B61" s="53" t="s">
        <v>8</v>
      </c>
      <c r="C61" s="54">
        <f>SUM(C63:C65)</f>
        <v>31107600</v>
      </c>
    </row>
    <row r="62" spans="2:3" ht="13.5" thickBot="1" x14ac:dyDescent="0.25">
      <c r="B62" s="55" t="s">
        <v>9</v>
      </c>
      <c r="C62" s="56"/>
    </row>
    <row r="63" spans="2:3" ht="13.5" thickBot="1" x14ac:dyDescent="0.25">
      <c r="B63" s="57" t="s">
        <v>10</v>
      </c>
      <c r="C63" s="56">
        <v>20578900</v>
      </c>
    </row>
    <row r="64" spans="2:3" ht="13.5" thickBot="1" x14ac:dyDescent="0.25">
      <c r="B64" s="57" t="s">
        <v>11</v>
      </c>
      <c r="C64" s="56">
        <v>10060000</v>
      </c>
    </row>
    <row r="65" spans="2:3" ht="13.5" thickBot="1" x14ac:dyDescent="0.25">
      <c r="B65" s="57" t="s">
        <v>12</v>
      </c>
      <c r="C65" s="56">
        <v>468700</v>
      </c>
    </row>
    <row r="66" spans="2:3" ht="13.5" thickBot="1" x14ac:dyDescent="0.25">
      <c r="B66" s="53"/>
      <c r="C66" s="56"/>
    </row>
    <row r="67" spans="2:3" ht="13.5" thickBot="1" x14ac:dyDescent="0.25">
      <c r="B67" s="53" t="s">
        <v>13</v>
      </c>
      <c r="C67" s="54">
        <f>SUM(C69:C73)</f>
        <v>2752526</v>
      </c>
    </row>
    <row r="68" spans="2:3" ht="13.5" thickBot="1" x14ac:dyDescent="0.25">
      <c r="B68" s="55" t="s">
        <v>9</v>
      </c>
      <c r="C68" s="56"/>
    </row>
    <row r="69" spans="2:3" ht="30.75" customHeight="1" thickBot="1" x14ac:dyDescent="0.25">
      <c r="B69" s="55" t="s">
        <v>127</v>
      </c>
      <c r="C69" s="56">
        <v>794900</v>
      </c>
    </row>
    <row r="70" spans="2:3" ht="33" customHeight="1" thickBot="1" x14ac:dyDescent="0.25">
      <c r="B70" s="55" t="s">
        <v>128</v>
      </c>
      <c r="C70" s="56">
        <v>165000</v>
      </c>
    </row>
    <row r="71" spans="2:3" ht="43.5" customHeight="1" thickBot="1" x14ac:dyDescent="0.25">
      <c r="B71" s="55" t="s">
        <v>50</v>
      </c>
      <c r="C71" s="56">
        <v>860500</v>
      </c>
    </row>
    <row r="72" spans="2:3" ht="39" thickBot="1" x14ac:dyDescent="0.25">
      <c r="B72" s="55" t="s">
        <v>51</v>
      </c>
      <c r="C72" s="56">
        <v>68000</v>
      </c>
    </row>
    <row r="73" spans="2:3" ht="31.5" customHeight="1" thickBot="1" x14ac:dyDescent="0.25">
      <c r="B73" s="55" t="s">
        <v>129</v>
      </c>
      <c r="C73" s="56">
        <v>864126</v>
      </c>
    </row>
    <row r="74" spans="2:3" ht="13.5" thickBot="1" x14ac:dyDescent="0.25">
      <c r="B74" s="58"/>
      <c r="C74" s="54"/>
    </row>
    <row r="75" spans="2:3" ht="13.5" thickBot="1" x14ac:dyDescent="0.25">
      <c r="B75" s="53" t="s">
        <v>14</v>
      </c>
      <c r="C75" s="54">
        <f>+C67+C61</f>
        <v>33860126</v>
      </c>
    </row>
    <row r="76" spans="2:3" ht="13.5" thickBot="1" x14ac:dyDescent="0.25">
      <c r="B76" s="63"/>
      <c r="C76" s="60"/>
    </row>
    <row r="77" spans="2:3" x14ac:dyDescent="0.2">
      <c r="B77" s="48" t="s">
        <v>27</v>
      </c>
      <c r="C77" s="105"/>
    </row>
    <row r="78" spans="2:3" x14ac:dyDescent="0.2">
      <c r="B78" s="49" t="s">
        <v>28</v>
      </c>
      <c r="C78" s="106"/>
    </row>
    <row r="79" spans="2:3" ht="13.5" thickBot="1" x14ac:dyDescent="0.25">
      <c r="B79" s="50" t="s">
        <v>6</v>
      </c>
      <c r="C79" s="107"/>
    </row>
    <row r="80" spans="2:3" x14ac:dyDescent="0.2">
      <c r="B80" s="103" t="s">
        <v>7</v>
      </c>
      <c r="C80" s="61" t="s">
        <v>2</v>
      </c>
    </row>
    <row r="81" spans="2:3" ht="13.5" thickBot="1" x14ac:dyDescent="0.25">
      <c r="B81" s="104"/>
      <c r="C81" s="62" t="s">
        <v>3</v>
      </c>
    </row>
    <row r="82" spans="2:3" ht="13.5" thickBot="1" x14ac:dyDescent="0.25">
      <c r="B82" s="53" t="s">
        <v>8</v>
      </c>
      <c r="C82" s="54">
        <f>SUM(C84:C86)</f>
        <v>299900</v>
      </c>
    </row>
    <row r="83" spans="2:3" ht="13.5" thickBot="1" x14ac:dyDescent="0.25">
      <c r="B83" s="55" t="s">
        <v>9</v>
      </c>
      <c r="C83" s="56"/>
    </row>
    <row r="84" spans="2:3" ht="13.5" thickBot="1" x14ac:dyDescent="0.25">
      <c r="B84" s="57" t="s">
        <v>10</v>
      </c>
      <c r="C84" s="56">
        <v>272900</v>
      </c>
    </row>
    <row r="85" spans="2:3" ht="13.5" thickBot="1" x14ac:dyDescent="0.25">
      <c r="B85" s="57" t="s">
        <v>11</v>
      </c>
      <c r="C85" s="56">
        <v>27000</v>
      </c>
    </row>
    <row r="86" spans="2:3" ht="13.5" thickBot="1" x14ac:dyDescent="0.25">
      <c r="B86" s="57" t="s">
        <v>12</v>
      </c>
      <c r="C86" s="56"/>
    </row>
    <row r="87" spans="2:3" ht="13.5" thickBot="1" x14ac:dyDescent="0.25">
      <c r="B87" s="53"/>
      <c r="C87" s="56"/>
    </row>
    <row r="88" spans="2:3" ht="13.5" thickBot="1" x14ac:dyDescent="0.25">
      <c r="B88" s="53" t="s">
        <v>13</v>
      </c>
      <c r="C88" s="54">
        <f>+C90</f>
        <v>38770000</v>
      </c>
    </row>
    <row r="89" spans="2:3" ht="13.5" thickBot="1" x14ac:dyDescent="0.25">
      <c r="B89" s="55" t="s">
        <v>9</v>
      </c>
      <c r="C89" s="56"/>
    </row>
    <row r="90" spans="2:3" ht="42" customHeight="1" thickBot="1" x14ac:dyDescent="0.25">
      <c r="B90" s="55" t="s">
        <v>54</v>
      </c>
      <c r="C90" s="56">
        <v>38770000</v>
      </c>
    </row>
    <row r="91" spans="2:3" ht="13.5" thickBot="1" x14ac:dyDescent="0.25">
      <c r="B91" s="58"/>
      <c r="C91" s="56"/>
    </row>
    <row r="92" spans="2:3" ht="13.5" thickBot="1" x14ac:dyDescent="0.25">
      <c r="B92" s="53" t="s">
        <v>14</v>
      </c>
      <c r="C92" s="54">
        <f>+C82+C88</f>
        <v>39069900</v>
      </c>
    </row>
    <row r="93" spans="2:3" ht="13.5" thickBot="1" x14ac:dyDescent="0.25">
      <c r="B93" s="63"/>
      <c r="C93" s="60"/>
    </row>
    <row r="94" spans="2:3" x14ac:dyDescent="0.2">
      <c r="B94" s="48" t="s">
        <v>22</v>
      </c>
      <c r="C94" s="105"/>
    </row>
    <row r="95" spans="2:3" x14ac:dyDescent="0.2">
      <c r="B95" s="49" t="s">
        <v>23</v>
      </c>
      <c r="C95" s="106"/>
    </row>
    <row r="96" spans="2:3" ht="13.5" thickBot="1" x14ac:dyDescent="0.25">
      <c r="B96" s="50" t="s">
        <v>6</v>
      </c>
      <c r="C96" s="107"/>
    </row>
    <row r="97" spans="2:3" x14ac:dyDescent="0.2">
      <c r="B97" s="103" t="s">
        <v>7</v>
      </c>
      <c r="C97" s="61" t="s">
        <v>2</v>
      </c>
    </row>
    <row r="98" spans="2:3" ht="13.5" thickBot="1" x14ac:dyDescent="0.25">
      <c r="B98" s="104"/>
      <c r="C98" s="62" t="s">
        <v>3</v>
      </c>
    </row>
    <row r="99" spans="2:3" ht="13.5" thickBot="1" x14ac:dyDescent="0.25">
      <c r="B99" s="53" t="s">
        <v>8</v>
      </c>
      <c r="C99" s="54">
        <f>SUM(C101:C103)</f>
        <v>8134000</v>
      </c>
    </row>
    <row r="100" spans="2:3" ht="13.5" thickBot="1" x14ac:dyDescent="0.25">
      <c r="B100" s="55" t="s">
        <v>9</v>
      </c>
      <c r="C100" s="56"/>
    </row>
    <row r="101" spans="2:3" ht="13.5" thickBot="1" x14ac:dyDescent="0.25">
      <c r="B101" s="57" t="s">
        <v>10</v>
      </c>
      <c r="C101" s="56">
        <v>7099000</v>
      </c>
    </row>
    <row r="102" spans="2:3" ht="13.5" thickBot="1" x14ac:dyDescent="0.25">
      <c r="B102" s="57" t="s">
        <v>11</v>
      </c>
      <c r="C102" s="56">
        <v>710000</v>
      </c>
    </row>
    <row r="103" spans="2:3" ht="13.5" thickBot="1" x14ac:dyDescent="0.25">
      <c r="B103" s="57" t="s">
        <v>12</v>
      </c>
      <c r="C103" s="56">
        <v>325000</v>
      </c>
    </row>
    <row r="104" spans="2:3" ht="13.5" thickBot="1" x14ac:dyDescent="0.25">
      <c r="B104" s="53"/>
      <c r="C104" s="56"/>
    </row>
    <row r="105" spans="2:3" ht="13.5" thickBot="1" x14ac:dyDescent="0.25">
      <c r="B105" s="53" t="s">
        <v>13</v>
      </c>
      <c r="C105" s="54"/>
    </row>
    <row r="106" spans="2:3" ht="13.5" thickBot="1" x14ac:dyDescent="0.25">
      <c r="B106" s="55" t="s">
        <v>9</v>
      </c>
      <c r="C106" s="56"/>
    </row>
    <row r="107" spans="2:3" ht="13.5" thickBot="1" x14ac:dyDescent="0.25">
      <c r="B107" s="58"/>
      <c r="C107" s="56"/>
    </row>
    <row r="108" spans="2:3" ht="13.5" thickBot="1" x14ac:dyDescent="0.25">
      <c r="B108" s="53" t="s">
        <v>14</v>
      </c>
      <c r="C108" s="54">
        <f>+C99+C105</f>
        <v>8134000</v>
      </c>
    </row>
    <row r="109" spans="2:3" ht="13.5" thickBot="1" x14ac:dyDescent="0.25">
      <c r="B109" s="64"/>
      <c r="C109" s="65"/>
    </row>
    <row r="110" spans="2:3" x14ac:dyDescent="0.2">
      <c r="B110" s="48" t="s">
        <v>130</v>
      </c>
      <c r="C110" s="105"/>
    </row>
    <row r="111" spans="2:3" x14ac:dyDescent="0.2">
      <c r="B111" s="49" t="s">
        <v>110</v>
      </c>
      <c r="C111" s="106"/>
    </row>
    <row r="112" spans="2:3" ht="13.5" thickBot="1" x14ac:dyDescent="0.25">
      <c r="B112" s="50" t="s">
        <v>6</v>
      </c>
      <c r="C112" s="107"/>
    </row>
    <row r="113" spans="2:3" x14ac:dyDescent="0.2">
      <c r="B113" s="103" t="s">
        <v>7</v>
      </c>
      <c r="C113" s="61" t="s">
        <v>2</v>
      </c>
    </row>
    <row r="114" spans="2:3" ht="13.5" thickBot="1" x14ac:dyDescent="0.25">
      <c r="B114" s="104"/>
      <c r="C114" s="62" t="s">
        <v>3</v>
      </c>
    </row>
    <row r="115" spans="2:3" ht="13.5" thickBot="1" x14ac:dyDescent="0.25">
      <c r="B115" s="53" t="s">
        <v>8</v>
      </c>
      <c r="C115" s="54">
        <f>SUM(C117:C119)</f>
        <v>31621300</v>
      </c>
    </row>
    <row r="116" spans="2:3" ht="13.5" thickBot="1" x14ac:dyDescent="0.25">
      <c r="B116" s="55" t="s">
        <v>9</v>
      </c>
      <c r="C116" s="56"/>
    </row>
    <row r="117" spans="2:3" ht="13.5" thickBot="1" x14ac:dyDescent="0.25">
      <c r="B117" s="57" t="s">
        <v>10</v>
      </c>
      <c r="C117" s="56">
        <v>18958700</v>
      </c>
    </row>
    <row r="118" spans="2:3" ht="13.5" thickBot="1" x14ac:dyDescent="0.25">
      <c r="B118" s="57" t="s">
        <v>11</v>
      </c>
      <c r="C118" s="56">
        <v>8025300</v>
      </c>
    </row>
    <row r="119" spans="2:3" ht="13.5" thickBot="1" x14ac:dyDescent="0.25">
      <c r="B119" s="57" t="s">
        <v>12</v>
      </c>
      <c r="C119" s="56">
        <v>4637300</v>
      </c>
    </row>
    <row r="120" spans="2:3" ht="13.5" thickBot="1" x14ac:dyDescent="0.25">
      <c r="B120" s="53"/>
      <c r="C120" s="56"/>
    </row>
    <row r="121" spans="2:3" ht="13.5" thickBot="1" x14ac:dyDescent="0.25">
      <c r="B121" s="53" t="s">
        <v>13</v>
      </c>
      <c r="C121" s="54"/>
    </row>
    <row r="122" spans="2:3" ht="13.5" thickBot="1" x14ac:dyDescent="0.25">
      <c r="B122" s="55" t="s">
        <v>9</v>
      </c>
      <c r="C122" s="56"/>
    </row>
    <row r="123" spans="2:3" ht="13.5" thickBot="1" x14ac:dyDescent="0.25">
      <c r="B123" s="58"/>
      <c r="C123" s="56"/>
    </row>
    <row r="124" spans="2:3" ht="13.5" thickBot="1" x14ac:dyDescent="0.25">
      <c r="B124" s="53" t="s">
        <v>14</v>
      </c>
      <c r="C124" s="54">
        <f>+C115+C121</f>
        <v>31621300</v>
      </c>
    </row>
    <row r="125" spans="2:3" ht="13.5" thickBot="1" x14ac:dyDescent="0.25">
      <c r="B125" s="64"/>
      <c r="C125" s="65"/>
    </row>
    <row r="126" spans="2:3" x14ac:dyDescent="0.2">
      <c r="B126" s="48" t="s">
        <v>131</v>
      </c>
      <c r="C126" s="105"/>
    </row>
    <row r="127" spans="2:3" x14ac:dyDescent="0.2">
      <c r="B127" s="49" t="s">
        <v>112</v>
      </c>
      <c r="C127" s="106"/>
    </row>
    <row r="128" spans="2:3" ht="13.5" thickBot="1" x14ac:dyDescent="0.25">
      <c r="B128" s="50" t="s">
        <v>6</v>
      </c>
      <c r="C128" s="107"/>
    </row>
    <row r="129" spans="2:3" x14ac:dyDescent="0.2">
      <c r="B129" s="103" t="s">
        <v>7</v>
      </c>
      <c r="C129" s="61" t="s">
        <v>2</v>
      </c>
    </row>
    <row r="130" spans="2:3" ht="13.5" thickBot="1" x14ac:dyDescent="0.25">
      <c r="B130" s="104"/>
      <c r="C130" s="62" t="s">
        <v>3</v>
      </c>
    </row>
    <row r="131" spans="2:3" ht="13.5" thickBot="1" x14ac:dyDescent="0.25">
      <c r="B131" s="53" t="s">
        <v>8</v>
      </c>
      <c r="C131" s="54">
        <f>SUM(C133:C135)</f>
        <v>22306200</v>
      </c>
    </row>
    <row r="132" spans="2:3" ht="13.5" thickBot="1" x14ac:dyDescent="0.25">
      <c r="B132" s="55" t="s">
        <v>9</v>
      </c>
      <c r="C132" s="56"/>
    </row>
    <row r="133" spans="2:3" ht="13.5" thickBot="1" x14ac:dyDescent="0.25">
      <c r="B133" s="57" t="s">
        <v>10</v>
      </c>
      <c r="C133" s="56">
        <v>9174600</v>
      </c>
    </row>
    <row r="134" spans="2:3" ht="13.5" thickBot="1" x14ac:dyDescent="0.25">
      <c r="B134" s="57" t="s">
        <v>11</v>
      </c>
      <c r="C134" s="56">
        <v>9636300</v>
      </c>
    </row>
    <row r="135" spans="2:3" ht="13.5" thickBot="1" x14ac:dyDescent="0.25">
      <c r="B135" s="57" t="s">
        <v>12</v>
      </c>
      <c r="C135" s="56">
        <v>3495300</v>
      </c>
    </row>
    <row r="136" spans="2:3" ht="13.5" thickBot="1" x14ac:dyDescent="0.25">
      <c r="B136" s="53"/>
      <c r="C136" s="56"/>
    </row>
    <row r="137" spans="2:3" ht="13.5" thickBot="1" x14ac:dyDescent="0.25">
      <c r="B137" s="53" t="s">
        <v>13</v>
      </c>
      <c r="C137" s="54"/>
    </row>
    <row r="138" spans="2:3" ht="13.5" thickBot="1" x14ac:dyDescent="0.25">
      <c r="B138" s="55" t="s">
        <v>9</v>
      </c>
      <c r="C138" s="56"/>
    </row>
    <row r="139" spans="2:3" ht="13.5" thickBot="1" x14ac:dyDescent="0.25">
      <c r="B139" s="58"/>
      <c r="C139" s="56"/>
    </row>
    <row r="140" spans="2:3" ht="13.5" thickBot="1" x14ac:dyDescent="0.25">
      <c r="B140" s="53" t="s">
        <v>14</v>
      </c>
      <c r="C140" s="54">
        <f>+C131+C137</f>
        <v>22306200</v>
      </c>
    </row>
    <row r="141" spans="2:3" ht="13.5" thickBot="1" x14ac:dyDescent="0.25">
      <c r="B141" s="64"/>
      <c r="C141" s="65"/>
    </row>
    <row r="142" spans="2:3" x14ac:dyDescent="0.2">
      <c r="B142" s="48" t="s">
        <v>132</v>
      </c>
      <c r="C142" s="105"/>
    </row>
    <row r="143" spans="2:3" ht="30" customHeight="1" x14ac:dyDescent="0.2">
      <c r="B143" s="49" t="s">
        <v>114</v>
      </c>
      <c r="C143" s="106"/>
    </row>
    <row r="144" spans="2:3" ht="13.5" thickBot="1" x14ac:dyDescent="0.25">
      <c r="B144" s="50" t="s">
        <v>6</v>
      </c>
      <c r="C144" s="107"/>
    </row>
    <row r="145" spans="2:3" x14ac:dyDescent="0.2">
      <c r="B145" s="103" t="s">
        <v>7</v>
      </c>
      <c r="C145" s="61" t="s">
        <v>2</v>
      </c>
    </row>
    <row r="146" spans="2:3" ht="13.5" thickBot="1" x14ac:dyDescent="0.25">
      <c r="B146" s="104"/>
      <c r="C146" s="62" t="s">
        <v>3</v>
      </c>
    </row>
    <row r="147" spans="2:3" ht="13.5" thickBot="1" x14ac:dyDescent="0.25">
      <c r="B147" s="53" t="s">
        <v>8</v>
      </c>
      <c r="C147" s="54">
        <f>SUM(C149:C151)</f>
        <v>3333000</v>
      </c>
    </row>
    <row r="148" spans="2:3" ht="13.5" thickBot="1" x14ac:dyDescent="0.25">
      <c r="B148" s="55" t="s">
        <v>9</v>
      </c>
      <c r="C148" s="56"/>
    </row>
    <row r="149" spans="2:3" ht="13.5" thickBot="1" x14ac:dyDescent="0.25">
      <c r="B149" s="57" t="s">
        <v>10</v>
      </c>
      <c r="C149" s="56">
        <v>2254000</v>
      </c>
    </row>
    <row r="150" spans="2:3" ht="13.5" thickBot="1" x14ac:dyDescent="0.25">
      <c r="B150" s="57" t="s">
        <v>11</v>
      </c>
      <c r="C150" s="56">
        <v>870000</v>
      </c>
    </row>
    <row r="151" spans="2:3" ht="13.5" thickBot="1" x14ac:dyDescent="0.25">
      <c r="B151" s="57" t="s">
        <v>12</v>
      </c>
      <c r="C151" s="56">
        <v>209000</v>
      </c>
    </row>
    <row r="152" spans="2:3" ht="13.5" thickBot="1" x14ac:dyDescent="0.25">
      <c r="B152" s="53"/>
      <c r="C152" s="56"/>
    </row>
    <row r="153" spans="2:3" ht="13.5" thickBot="1" x14ac:dyDescent="0.25">
      <c r="B153" s="53" t="s">
        <v>13</v>
      </c>
      <c r="C153" s="54"/>
    </row>
    <row r="154" spans="2:3" ht="13.5" thickBot="1" x14ac:dyDescent="0.25">
      <c r="B154" s="55" t="s">
        <v>9</v>
      </c>
      <c r="C154" s="56"/>
    </row>
    <row r="155" spans="2:3" ht="13.5" thickBot="1" x14ac:dyDescent="0.25">
      <c r="B155" s="58"/>
      <c r="C155" s="56"/>
    </row>
    <row r="156" spans="2:3" ht="13.5" thickBot="1" x14ac:dyDescent="0.25">
      <c r="B156" s="53" t="s">
        <v>14</v>
      </c>
      <c r="C156" s="54">
        <f>+C147+C153</f>
        <v>3333000</v>
      </c>
    </row>
    <row r="157" spans="2:3" ht="13.5" thickBot="1" x14ac:dyDescent="0.25">
      <c r="B157" s="64"/>
      <c r="C157" s="65"/>
    </row>
    <row r="158" spans="2:3" x14ac:dyDescent="0.2">
      <c r="B158" s="48" t="s">
        <v>24</v>
      </c>
      <c r="C158" s="105"/>
    </row>
    <row r="159" spans="2:3" x14ac:dyDescent="0.2">
      <c r="B159" s="49" t="s">
        <v>116</v>
      </c>
      <c r="C159" s="106"/>
    </row>
    <row r="160" spans="2:3" ht="13.5" thickBot="1" x14ac:dyDescent="0.25">
      <c r="B160" s="50" t="s">
        <v>6</v>
      </c>
      <c r="C160" s="107"/>
    </row>
    <row r="161" spans="2:3" x14ac:dyDescent="0.2">
      <c r="B161" s="103" t="s">
        <v>7</v>
      </c>
      <c r="C161" s="61" t="s">
        <v>2</v>
      </c>
    </row>
    <row r="162" spans="2:3" ht="13.5" thickBot="1" x14ac:dyDescent="0.25">
      <c r="B162" s="104"/>
      <c r="C162" s="62" t="s">
        <v>3</v>
      </c>
    </row>
    <row r="163" spans="2:3" ht="13.5" thickBot="1" x14ac:dyDescent="0.25">
      <c r="B163" s="53" t="s">
        <v>8</v>
      </c>
      <c r="C163" s="54">
        <f>SUM(C165:C167)</f>
        <v>29670000</v>
      </c>
    </row>
    <row r="164" spans="2:3" ht="13.5" thickBot="1" x14ac:dyDescent="0.25">
      <c r="B164" s="55" t="s">
        <v>9</v>
      </c>
      <c r="C164" s="56"/>
    </row>
    <row r="165" spans="2:3" ht="13.5" thickBot="1" x14ac:dyDescent="0.25">
      <c r="B165" s="57" t="s">
        <v>10</v>
      </c>
      <c r="C165" s="56">
        <v>19903000</v>
      </c>
    </row>
    <row r="166" spans="2:3" ht="13.5" thickBot="1" x14ac:dyDescent="0.25">
      <c r="B166" s="57" t="s">
        <v>11</v>
      </c>
      <c r="C166" s="56">
        <v>9767000</v>
      </c>
    </row>
    <row r="167" spans="2:3" ht="13.5" thickBot="1" x14ac:dyDescent="0.25">
      <c r="B167" s="57" t="s">
        <v>12</v>
      </c>
      <c r="C167" s="56"/>
    </row>
    <row r="168" spans="2:3" ht="13.5" thickBot="1" x14ac:dyDescent="0.25">
      <c r="B168" s="53"/>
      <c r="C168" s="56"/>
    </row>
    <row r="169" spans="2:3" ht="13.5" thickBot="1" x14ac:dyDescent="0.25">
      <c r="B169" s="53" t="s">
        <v>13</v>
      </c>
      <c r="C169" s="54">
        <f>+C171</f>
        <v>4300</v>
      </c>
    </row>
    <row r="170" spans="2:3" ht="13.5" thickBot="1" x14ac:dyDescent="0.25">
      <c r="B170" s="55" t="s">
        <v>9</v>
      </c>
      <c r="C170" s="56"/>
    </row>
    <row r="171" spans="2:3" ht="39" thickBot="1" x14ac:dyDescent="0.25">
      <c r="B171" s="55" t="s">
        <v>133</v>
      </c>
      <c r="C171" s="56">
        <v>4300</v>
      </c>
    </row>
    <row r="172" spans="2:3" ht="13.5" thickBot="1" x14ac:dyDescent="0.25">
      <c r="B172" s="58"/>
      <c r="C172" s="56"/>
    </row>
    <row r="173" spans="2:3" ht="13.5" thickBot="1" x14ac:dyDescent="0.25">
      <c r="B173" s="53" t="s">
        <v>14</v>
      </c>
      <c r="C173" s="54">
        <f>+C163+C169</f>
        <v>29674300</v>
      </c>
    </row>
    <row r="174" spans="2:3" ht="13.5" thickBot="1" x14ac:dyDescent="0.25">
      <c r="B174" s="64"/>
      <c r="C174" s="65"/>
    </row>
    <row r="175" spans="2:3" x14ac:dyDescent="0.2">
      <c r="B175" s="48" t="s">
        <v>134</v>
      </c>
      <c r="C175" s="105"/>
    </row>
    <row r="176" spans="2:3" x14ac:dyDescent="0.2">
      <c r="B176" s="49" t="s">
        <v>120</v>
      </c>
      <c r="C176" s="106"/>
    </row>
    <row r="177" spans="2:3" ht="13.5" thickBot="1" x14ac:dyDescent="0.25">
      <c r="B177" s="50" t="s">
        <v>6</v>
      </c>
      <c r="C177" s="107"/>
    </row>
    <row r="178" spans="2:3" x14ac:dyDescent="0.2">
      <c r="B178" s="103" t="s">
        <v>7</v>
      </c>
      <c r="C178" s="61" t="s">
        <v>2</v>
      </c>
    </row>
    <row r="179" spans="2:3" ht="13.5" thickBot="1" x14ac:dyDescent="0.25">
      <c r="B179" s="104"/>
      <c r="C179" s="62" t="s">
        <v>3</v>
      </c>
    </row>
    <row r="180" spans="2:3" ht="13.5" thickBot="1" x14ac:dyDescent="0.25">
      <c r="B180" s="53" t="s">
        <v>8</v>
      </c>
      <c r="C180" s="54">
        <f>SUM(C182:C184)</f>
        <v>0</v>
      </c>
    </row>
    <row r="181" spans="2:3" ht="13.5" thickBot="1" x14ac:dyDescent="0.25">
      <c r="B181" s="55" t="s">
        <v>9</v>
      </c>
      <c r="C181" s="56"/>
    </row>
    <row r="182" spans="2:3" ht="13.5" thickBot="1" x14ac:dyDescent="0.25">
      <c r="B182" s="57" t="s">
        <v>10</v>
      </c>
      <c r="C182" s="56"/>
    </row>
    <row r="183" spans="2:3" ht="13.5" thickBot="1" x14ac:dyDescent="0.25">
      <c r="B183" s="57" t="s">
        <v>11</v>
      </c>
      <c r="C183" s="56"/>
    </row>
    <row r="184" spans="2:3" ht="13.5" thickBot="1" x14ac:dyDescent="0.25">
      <c r="B184" s="57" t="s">
        <v>12</v>
      </c>
      <c r="C184" s="56"/>
    </row>
    <row r="185" spans="2:3" ht="13.5" thickBot="1" x14ac:dyDescent="0.25">
      <c r="B185" s="53"/>
      <c r="C185" s="56"/>
    </row>
    <row r="186" spans="2:3" ht="13.5" thickBot="1" x14ac:dyDescent="0.25">
      <c r="B186" s="53" t="s">
        <v>13</v>
      </c>
      <c r="C186" s="54">
        <f>+C188+C189</f>
        <v>89792000</v>
      </c>
    </row>
    <row r="187" spans="2:3" ht="13.5" thickBot="1" x14ac:dyDescent="0.25">
      <c r="B187" s="55" t="s">
        <v>9</v>
      </c>
      <c r="C187" s="56"/>
    </row>
    <row r="188" spans="2:3" ht="42" customHeight="1" thickBot="1" x14ac:dyDescent="0.25">
      <c r="B188" s="55" t="s">
        <v>153</v>
      </c>
      <c r="C188" s="56">
        <v>64619000</v>
      </c>
    </row>
    <row r="189" spans="2:3" ht="51.75" customHeight="1" thickBot="1" x14ac:dyDescent="0.25">
      <c r="B189" s="55" t="s">
        <v>154</v>
      </c>
      <c r="C189" s="56">
        <v>25173000</v>
      </c>
    </row>
    <row r="190" spans="2:3" ht="13.5" thickBot="1" x14ac:dyDescent="0.25">
      <c r="B190" s="58"/>
      <c r="C190" s="56"/>
    </row>
    <row r="191" spans="2:3" ht="13.5" thickBot="1" x14ac:dyDescent="0.25">
      <c r="B191" s="69" t="s">
        <v>14</v>
      </c>
      <c r="C191" s="70">
        <f>+C180+C186</f>
        <v>89792000</v>
      </c>
    </row>
    <row r="192" spans="2:3" ht="13.5" thickBot="1" x14ac:dyDescent="0.25">
      <c r="B192" s="63"/>
      <c r="C192" s="60"/>
    </row>
    <row r="193" spans="2:3" x14ac:dyDescent="0.2">
      <c r="B193" s="48" t="s">
        <v>135</v>
      </c>
      <c r="C193" s="105"/>
    </row>
    <row r="194" spans="2:3" x14ac:dyDescent="0.2">
      <c r="B194" s="49" t="s">
        <v>4</v>
      </c>
      <c r="C194" s="106"/>
    </row>
    <row r="195" spans="2:3" ht="13.5" thickBot="1" x14ac:dyDescent="0.25">
      <c r="B195" s="50" t="s">
        <v>6</v>
      </c>
      <c r="C195" s="107"/>
    </row>
    <row r="196" spans="2:3" x14ac:dyDescent="0.2">
      <c r="B196" s="103" t="s">
        <v>7</v>
      </c>
      <c r="C196" s="61" t="s">
        <v>2</v>
      </c>
    </row>
    <row r="197" spans="2:3" ht="13.5" thickBot="1" x14ac:dyDescent="0.25">
      <c r="B197" s="104"/>
      <c r="C197" s="62" t="s">
        <v>3</v>
      </c>
    </row>
    <row r="198" spans="2:3" ht="13.5" thickBot="1" x14ac:dyDescent="0.25">
      <c r="B198" s="53" t="s">
        <v>8</v>
      </c>
      <c r="C198" s="54">
        <f>SUM(C200:C202)</f>
        <v>12798800</v>
      </c>
    </row>
    <row r="199" spans="2:3" ht="13.5" thickBot="1" x14ac:dyDescent="0.25">
      <c r="B199" s="55" t="s">
        <v>9</v>
      </c>
      <c r="C199" s="56"/>
    </row>
    <row r="200" spans="2:3" ht="13.5" thickBot="1" x14ac:dyDescent="0.25">
      <c r="B200" s="57" t="s">
        <v>10</v>
      </c>
      <c r="C200" s="56">
        <v>6265800</v>
      </c>
    </row>
    <row r="201" spans="2:3" ht="13.5" thickBot="1" x14ac:dyDescent="0.25">
      <c r="B201" s="57" t="s">
        <v>11</v>
      </c>
      <c r="C201" s="56">
        <v>3903000</v>
      </c>
    </row>
    <row r="202" spans="2:3" ht="13.5" thickBot="1" x14ac:dyDescent="0.25">
      <c r="B202" s="57" t="s">
        <v>12</v>
      </c>
      <c r="C202" s="56">
        <v>2630000</v>
      </c>
    </row>
    <row r="203" spans="2:3" ht="13.5" thickBot="1" x14ac:dyDescent="0.25">
      <c r="B203" s="53"/>
      <c r="C203" s="56"/>
    </row>
    <row r="204" spans="2:3" ht="13.5" thickBot="1" x14ac:dyDescent="0.25">
      <c r="B204" s="53" t="s">
        <v>13</v>
      </c>
      <c r="C204" s="54">
        <f>+C206</f>
        <v>10000</v>
      </c>
    </row>
    <row r="205" spans="2:3" ht="13.5" thickBot="1" x14ac:dyDescent="0.25">
      <c r="B205" s="55" t="s">
        <v>9</v>
      </c>
      <c r="C205" s="56"/>
    </row>
    <row r="206" spans="2:3" ht="26.25" thickBot="1" x14ac:dyDescent="0.25">
      <c r="B206" s="55" t="s">
        <v>136</v>
      </c>
      <c r="C206" s="56">
        <v>10000</v>
      </c>
    </row>
    <row r="207" spans="2:3" ht="13.5" thickBot="1" x14ac:dyDescent="0.25">
      <c r="B207" s="58"/>
      <c r="C207" s="56"/>
    </row>
    <row r="208" spans="2:3" ht="13.5" thickBot="1" x14ac:dyDescent="0.25">
      <c r="B208" s="53" t="s">
        <v>14</v>
      </c>
      <c r="C208" s="54">
        <f>+C198+C204</f>
        <v>12808800</v>
      </c>
    </row>
    <row r="209" spans="2:3" ht="13.5" thickBot="1" x14ac:dyDescent="0.25">
      <c r="B209" s="63"/>
      <c r="C209" s="60"/>
    </row>
    <row r="210" spans="2:3" x14ac:dyDescent="0.2">
      <c r="B210" s="48" t="s">
        <v>155</v>
      </c>
      <c r="C210" s="105"/>
    </row>
    <row r="211" spans="2:3" x14ac:dyDescent="0.2">
      <c r="B211" s="49" t="s">
        <v>25</v>
      </c>
      <c r="C211" s="106"/>
    </row>
    <row r="212" spans="2:3" ht="13.5" thickBot="1" x14ac:dyDescent="0.25">
      <c r="B212" s="50" t="s">
        <v>6</v>
      </c>
      <c r="C212" s="107"/>
    </row>
    <row r="213" spans="2:3" x14ac:dyDescent="0.2">
      <c r="B213" s="103" t="s">
        <v>7</v>
      </c>
      <c r="C213" s="61" t="s">
        <v>2</v>
      </c>
    </row>
    <row r="214" spans="2:3" ht="13.5" thickBot="1" x14ac:dyDescent="0.25">
      <c r="B214" s="104"/>
      <c r="C214" s="62" t="s">
        <v>3</v>
      </c>
    </row>
    <row r="215" spans="2:3" ht="13.5" thickBot="1" x14ac:dyDescent="0.25">
      <c r="B215" s="53" t="s">
        <v>8</v>
      </c>
      <c r="C215" s="54">
        <f>SUM(C217:C219)</f>
        <v>15734200</v>
      </c>
    </row>
    <row r="216" spans="2:3" ht="13.5" thickBot="1" x14ac:dyDescent="0.25">
      <c r="B216" s="55" t="s">
        <v>9</v>
      </c>
      <c r="C216" s="56"/>
    </row>
    <row r="217" spans="2:3" ht="13.5" thickBot="1" x14ac:dyDescent="0.25">
      <c r="B217" s="57" t="s">
        <v>10</v>
      </c>
      <c r="C217" s="56">
        <v>9434100</v>
      </c>
    </row>
    <row r="218" spans="2:3" ht="13.5" thickBot="1" x14ac:dyDescent="0.25">
      <c r="B218" s="57" t="s">
        <v>11</v>
      </c>
      <c r="C218" s="56">
        <v>5712600</v>
      </c>
    </row>
    <row r="219" spans="2:3" ht="13.5" thickBot="1" x14ac:dyDescent="0.25">
      <c r="B219" s="57" t="s">
        <v>12</v>
      </c>
      <c r="C219" s="56">
        <v>587500</v>
      </c>
    </row>
    <row r="220" spans="2:3" ht="13.5" thickBot="1" x14ac:dyDescent="0.25">
      <c r="B220" s="53"/>
      <c r="C220" s="56"/>
    </row>
    <row r="221" spans="2:3" ht="13.5" thickBot="1" x14ac:dyDescent="0.25">
      <c r="B221" s="53" t="s">
        <v>13</v>
      </c>
      <c r="C221" s="54">
        <f>+C223</f>
        <v>600000</v>
      </c>
    </row>
    <row r="222" spans="2:3" ht="13.5" thickBot="1" x14ac:dyDescent="0.25">
      <c r="B222" s="55" t="s">
        <v>9</v>
      </c>
      <c r="C222" s="56"/>
    </row>
    <row r="223" spans="2:3" ht="40.5" customHeight="1" thickBot="1" x14ac:dyDescent="0.25">
      <c r="B223" s="55" t="s">
        <v>137</v>
      </c>
      <c r="C223" s="56">
        <v>600000</v>
      </c>
    </row>
    <row r="224" spans="2:3" ht="13.5" thickBot="1" x14ac:dyDescent="0.25">
      <c r="B224" s="58"/>
      <c r="C224" s="54"/>
    </row>
    <row r="225" spans="2:3" ht="13.5" thickBot="1" x14ac:dyDescent="0.25">
      <c r="B225" s="53" t="s">
        <v>14</v>
      </c>
      <c r="C225" s="54">
        <f>+C215+C221</f>
        <v>16334200</v>
      </c>
    </row>
    <row r="226" spans="2:3" ht="13.5" thickBot="1" x14ac:dyDescent="0.25">
      <c r="B226" s="63"/>
      <c r="C226" s="60"/>
    </row>
    <row r="227" spans="2:3" x14ac:dyDescent="0.2">
      <c r="B227" s="48" t="s">
        <v>138</v>
      </c>
      <c r="C227" s="105"/>
    </row>
    <row r="228" spans="2:3" x14ac:dyDescent="0.2">
      <c r="B228" s="49" t="s">
        <v>26</v>
      </c>
      <c r="C228" s="106"/>
    </row>
    <row r="229" spans="2:3" ht="13.5" thickBot="1" x14ac:dyDescent="0.25">
      <c r="B229" s="50" t="s">
        <v>6</v>
      </c>
      <c r="C229" s="107"/>
    </row>
    <row r="230" spans="2:3" x14ac:dyDescent="0.2">
      <c r="B230" s="103" t="s">
        <v>7</v>
      </c>
      <c r="C230" s="61" t="s">
        <v>2</v>
      </c>
    </row>
    <row r="231" spans="2:3" ht="13.5" thickBot="1" x14ac:dyDescent="0.25">
      <c r="B231" s="104"/>
      <c r="C231" s="62" t="s">
        <v>3</v>
      </c>
    </row>
    <row r="232" spans="2:3" ht="13.5" thickBot="1" x14ac:dyDescent="0.25">
      <c r="B232" s="53" t="s">
        <v>8</v>
      </c>
      <c r="C232" s="54">
        <f>SUM(C234:C236)</f>
        <v>13716400</v>
      </c>
    </row>
    <row r="233" spans="2:3" ht="13.5" thickBot="1" x14ac:dyDescent="0.25">
      <c r="B233" s="55" t="s">
        <v>9</v>
      </c>
      <c r="C233" s="56"/>
    </row>
    <row r="234" spans="2:3" ht="13.5" thickBot="1" x14ac:dyDescent="0.25">
      <c r="B234" s="57" t="s">
        <v>10</v>
      </c>
      <c r="C234" s="56">
        <v>6517400</v>
      </c>
    </row>
    <row r="235" spans="2:3" ht="13.5" thickBot="1" x14ac:dyDescent="0.25">
      <c r="B235" s="57" t="s">
        <v>11</v>
      </c>
      <c r="C235" s="56">
        <v>6919000</v>
      </c>
    </row>
    <row r="236" spans="2:3" ht="13.5" thickBot="1" x14ac:dyDescent="0.25">
      <c r="B236" s="57" t="s">
        <v>12</v>
      </c>
      <c r="C236" s="56">
        <v>280000</v>
      </c>
    </row>
    <row r="237" spans="2:3" ht="13.5" thickBot="1" x14ac:dyDescent="0.25">
      <c r="B237" s="53"/>
      <c r="C237" s="56"/>
    </row>
    <row r="238" spans="2:3" ht="13.5" thickBot="1" x14ac:dyDescent="0.25">
      <c r="B238" s="53" t="s">
        <v>13</v>
      </c>
      <c r="C238" s="54">
        <f>+C240</f>
        <v>400000</v>
      </c>
    </row>
    <row r="239" spans="2:3" ht="13.5" thickBot="1" x14ac:dyDescent="0.25">
      <c r="B239" s="55" t="s">
        <v>9</v>
      </c>
      <c r="C239" s="56"/>
    </row>
    <row r="240" spans="2:3" ht="28.5" customHeight="1" thickBot="1" x14ac:dyDescent="0.25">
      <c r="B240" s="55" t="s">
        <v>53</v>
      </c>
      <c r="C240" s="56">
        <v>400000</v>
      </c>
    </row>
    <row r="241" spans="2:3" ht="13.5" thickBot="1" x14ac:dyDescent="0.25">
      <c r="B241" s="58"/>
      <c r="C241" s="54"/>
    </row>
    <row r="242" spans="2:3" ht="13.5" thickBot="1" x14ac:dyDescent="0.25">
      <c r="B242" s="53" t="s">
        <v>14</v>
      </c>
      <c r="C242" s="54">
        <f>+C238+C232</f>
        <v>14116400</v>
      </c>
    </row>
    <row r="243" spans="2:3" ht="13.5" thickBot="1" x14ac:dyDescent="0.25">
      <c r="B243" s="63"/>
      <c r="C243" s="60"/>
    </row>
    <row r="244" spans="2:3" x14ac:dyDescent="0.2">
      <c r="B244" s="48" t="s">
        <v>139</v>
      </c>
      <c r="C244" s="105"/>
    </row>
    <row r="245" spans="2:3" x14ac:dyDescent="0.2">
      <c r="B245" s="49" t="s">
        <v>122</v>
      </c>
      <c r="C245" s="106"/>
    </row>
    <row r="246" spans="2:3" ht="13.5" thickBot="1" x14ac:dyDescent="0.25">
      <c r="B246" s="50" t="s">
        <v>6</v>
      </c>
      <c r="C246" s="107"/>
    </row>
    <row r="247" spans="2:3" x14ac:dyDescent="0.2">
      <c r="B247" s="103" t="s">
        <v>7</v>
      </c>
      <c r="C247" s="61" t="s">
        <v>2</v>
      </c>
    </row>
    <row r="248" spans="2:3" ht="13.5" thickBot="1" x14ac:dyDescent="0.25">
      <c r="B248" s="104"/>
      <c r="C248" s="62" t="s">
        <v>3</v>
      </c>
    </row>
    <row r="249" spans="2:3" ht="13.5" thickBot="1" x14ac:dyDescent="0.25">
      <c r="B249" s="53" t="s">
        <v>8</v>
      </c>
      <c r="C249" s="54">
        <f>SUM(C251:C253)</f>
        <v>62308000</v>
      </c>
    </row>
    <row r="250" spans="2:3" ht="13.5" thickBot="1" x14ac:dyDescent="0.25">
      <c r="B250" s="55" t="s">
        <v>9</v>
      </c>
      <c r="C250" s="56"/>
    </row>
    <row r="251" spans="2:3" ht="13.5" thickBot="1" x14ac:dyDescent="0.25">
      <c r="B251" s="57" t="s">
        <v>10</v>
      </c>
      <c r="C251" s="56">
        <v>53508000</v>
      </c>
    </row>
    <row r="252" spans="2:3" ht="13.5" thickBot="1" x14ac:dyDescent="0.25">
      <c r="B252" s="57" t="s">
        <v>11</v>
      </c>
      <c r="C252" s="56">
        <v>8800000</v>
      </c>
    </row>
    <row r="253" spans="2:3" ht="13.5" thickBot="1" x14ac:dyDescent="0.25">
      <c r="B253" s="57" t="s">
        <v>12</v>
      </c>
      <c r="C253" s="56"/>
    </row>
    <row r="254" spans="2:3" ht="13.5" thickBot="1" x14ac:dyDescent="0.25">
      <c r="B254" s="53"/>
      <c r="C254" s="56"/>
    </row>
    <row r="255" spans="2:3" ht="13.5" thickBot="1" x14ac:dyDescent="0.25">
      <c r="B255" s="53" t="s">
        <v>13</v>
      </c>
      <c r="C255" s="54">
        <f>+C257+C258+C259+C260+C261</f>
        <v>5221700</v>
      </c>
    </row>
    <row r="256" spans="2:3" ht="13.5" thickBot="1" x14ac:dyDescent="0.25">
      <c r="B256" s="55" t="s">
        <v>9</v>
      </c>
      <c r="C256" s="56"/>
    </row>
    <row r="257" spans="2:3" ht="42.75" customHeight="1" thickBot="1" x14ac:dyDescent="0.25">
      <c r="B257" s="55" t="s">
        <v>143</v>
      </c>
      <c r="C257" s="56">
        <v>1800000</v>
      </c>
    </row>
    <row r="258" spans="2:3" ht="39" thickBot="1" x14ac:dyDescent="0.25">
      <c r="B258" s="55" t="s">
        <v>144</v>
      </c>
      <c r="C258" s="56">
        <v>2200000</v>
      </c>
    </row>
    <row r="259" spans="2:3" ht="26.25" thickBot="1" x14ac:dyDescent="0.25">
      <c r="B259" s="55" t="s">
        <v>145</v>
      </c>
      <c r="C259" s="56">
        <v>1000000</v>
      </c>
    </row>
    <row r="260" spans="2:3" ht="26.25" thickBot="1" x14ac:dyDescent="0.25">
      <c r="B260" s="55" t="s">
        <v>146</v>
      </c>
      <c r="C260" s="56">
        <v>10800</v>
      </c>
    </row>
    <row r="261" spans="2:3" ht="66" customHeight="1" thickBot="1" x14ac:dyDescent="0.25">
      <c r="B261" s="55" t="s">
        <v>147</v>
      </c>
      <c r="C261" s="56">
        <v>210900</v>
      </c>
    </row>
    <row r="262" spans="2:3" ht="13.5" thickBot="1" x14ac:dyDescent="0.25">
      <c r="B262" s="55"/>
      <c r="C262" s="56"/>
    </row>
    <row r="263" spans="2:3" ht="13.5" thickBot="1" x14ac:dyDescent="0.25">
      <c r="B263" s="53" t="s">
        <v>14</v>
      </c>
      <c r="C263" s="54">
        <f>+C255+C249</f>
        <v>67529700</v>
      </c>
    </row>
    <row r="264" spans="2:3" ht="13.5" thickBot="1" x14ac:dyDescent="0.25">
      <c r="B264" s="63"/>
      <c r="C264" s="60"/>
    </row>
    <row r="265" spans="2:3" x14ac:dyDescent="0.2">
      <c r="B265" s="66" t="s">
        <v>52</v>
      </c>
      <c r="C265" s="105"/>
    </row>
    <row r="266" spans="2:3" ht="13.5" thickBot="1" x14ac:dyDescent="0.25">
      <c r="B266" s="67" t="s">
        <v>0</v>
      </c>
      <c r="C266" s="107"/>
    </row>
    <row r="267" spans="2:3" x14ac:dyDescent="0.2">
      <c r="B267" s="103" t="s">
        <v>15</v>
      </c>
      <c r="C267" s="61" t="s">
        <v>2</v>
      </c>
    </row>
    <row r="268" spans="2:3" ht="13.5" thickBot="1" x14ac:dyDescent="0.25">
      <c r="B268" s="104"/>
      <c r="C268" s="62" t="s">
        <v>3</v>
      </c>
    </row>
    <row r="269" spans="2:3" ht="13.5" thickBot="1" x14ac:dyDescent="0.25">
      <c r="B269" s="53" t="s">
        <v>8</v>
      </c>
      <c r="C269" s="72">
        <f>SUM(C271:C273)</f>
        <v>244827300</v>
      </c>
    </row>
    <row r="270" spans="2:3" ht="13.5" thickBot="1" x14ac:dyDescent="0.25">
      <c r="B270" s="55" t="s">
        <v>9</v>
      </c>
      <c r="C270" s="68"/>
    </row>
    <row r="271" spans="2:3" ht="13.5" thickBot="1" x14ac:dyDescent="0.25">
      <c r="B271" s="57" t="s">
        <v>10</v>
      </c>
      <c r="C271" s="71">
        <f>+C13+C29+C47+C63+C84+C101+C117+C133+C149+C165+C182+C200+C217+C234+C251</f>
        <v>166243300</v>
      </c>
    </row>
    <row r="272" spans="2:3" ht="13.5" thickBot="1" x14ac:dyDescent="0.25">
      <c r="B272" s="57" t="s">
        <v>11</v>
      </c>
      <c r="C272" s="71">
        <f t="shared" ref="C272:C273" si="0">+C14+C30+C48+C64+C85+C102+C118+C134+C150+C166+C183+C201+C218+C235+C252</f>
        <v>65951200</v>
      </c>
    </row>
    <row r="273" spans="2:3" ht="13.5" thickBot="1" x14ac:dyDescent="0.25">
      <c r="B273" s="57" t="s">
        <v>12</v>
      </c>
      <c r="C273" s="71">
        <f t="shared" si="0"/>
        <v>12632800</v>
      </c>
    </row>
    <row r="274" spans="2:3" ht="13.5" thickBot="1" x14ac:dyDescent="0.25">
      <c r="B274" s="53"/>
      <c r="C274" s="68"/>
    </row>
    <row r="275" spans="2:3" ht="13.5" thickBot="1" x14ac:dyDescent="0.25">
      <c r="B275" s="53" t="s">
        <v>16</v>
      </c>
      <c r="C275" s="72">
        <f>+C17+C33+C51+C67+C88+C105+C121+C137+C153+C169+C186+C204+C221+C238+C255</f>
        <v>138540526</v>
      </c>
    </row>
    <row r="276" spans="2:3" ht="13.5" thickBot="1" x14ac:dyDescent="0.25">
      <c r="B276" s="58"/>
      <c r="C276" s="71"/>
    </row>
    <row r="277" spans="2:3" ht="13.5" thickBot="1" x14ac:dyDescent="0.25">
      <c r="B277" s="53" t="s">
        <v>14</v>
      </c>
      <c r="C277" s="72">
        <f>+C275+C269</f>
        <v>383367826</v>
      </c>
    </row>
    <row r="278" spans="2:3" x14ac:dyDescent="0.2">
      <c r="B278" s="108"/>
      <c r="C278" s="108"/>
    </row>
  </sheetData>
  <mergeCells count="35">
    <mergeCell ref="C94:C96"/>
    <mergeCell ref="B97:B98"/>
    <mergeCell ref="C193:C195"/>
    <mergeCell ref="B196:B197"/>
    <mergeCell ref="C210:C212"/>
    <mergeCell ref="C110:C112"/>
    <mergeCell ref="B113:B114"/>
    <mergeCell ref="C126:C128"/>
    <mergeCell ref="B129:B130"/>
    <mergeCell ref="C142:C144"/>
    <mergeCell ref="B145:B146"/>
    <mergeCell ref="C158:C160"/>
    <mergeCell ref="B161:B162"/>
    <mergeCell ref="B2:C2"/>
    <mergeCell ref="B3:C3"/>
    <mergeCell ref="C6:C8"/>
    <mergeCell ref="B9:B10"/>
    <mergeCell ref="C265:C266"/>
    <mergeCell ref="C22:C24"/>
    <mergeCell ref="B25:B26"/>
    <mergeCell ref="C40:C42"/>
    <mergeCell ref="B43:B44"/>
    <mergeCell ref="C56:C58"/>
    <mergeCell ref="B59:B60"/>
    <mergeCell ref="C77:C79"/>
    <mergeCell ref="B80:B81"/>
    <mergeCell ref="B178:B179"/>
    <mergeCell ref="C227:C229"/>
    <mergeCell ref="B230:B231"/>
    <mergeCell ref="B213:B214"/>
    <mergeCell ref="C244:C246"/>
    <mergeCell ref="B247:B248"/>
    <mergeCell ref="C175:C177"/>
    <mergeCell ref="B278:C278"/>
    <mergeCell ref="B267:B268"/>
  </mergeCells>
  <printOptions horizontalCentered="1"/>
  <pageMargins left="0" right="0" top="0.74803149606299213" bottom="0.39370078740157483" header="0.31496062992125984" footer="0.31496062992125984"/>
  <pageSetup paperSize="9" scale="57" orientation="portrait" r:id="rId1"/>
  <rowBreaks count="3" manualBreakCount="3">
    <brk id="75" max="16383" man="1"/>
    <brk id="173" max="16383" man="1"/>
    <brk id="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0300</vt:lpstr>
      <vt:lpstr>Пол-програми</vt:lpstr>
      <vt:lpstr>Програми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Илиана Шопова</cp:lastModifiedBy>
  <cp:lastPrinted>2022-03-31T07:57:54Z</cp:lastPrinted>
  <dcterms:created xsi:type="dcterms:W3CDTF">2020-12-10T12:35:04Z</dcterms:created>
  <dcterms:modified xsi:type="dcterms:W3CDTF">2022-03-31T13:39:32Z</dcterms:modified>
</cp:coreProperties>
</file>